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еню школа 2 полугодие\"/>
    </mc:Choice>
  </mc:AlternateContent>
  <bookViews>
    <workbookView showSheetTabs="0" xWindow="0" yWindow="0" windowWidth="20730" windowHeight="11760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79" i="1" l="1"/>
  <c r="G280" i="1"/>
  <c r="G270" i="1"/>
  <c r="G271" i="1"/>
  <c r="G272" i="1"/>
  <c r="G273" i="1"/>
  <c r="G276" i="1" s="1"/>
  <c r="G274" i="1"/>
  <c r="G275" i="1"/>
  <c r="G265" i="1"/>
  <c r="G266" i="1"/>
  <c r="G278" i="1"/>
  <c r="G269" i="1"/>
  <c r="G264" i="1"/>
  <c r="G251" i="1"/>
  <c r="G242" i="1"/>
  <c r="G243" i="1"/>
  <c r="G244" i="1"/>
  <c r="G245" i="1"/>
  <c r="G246" i="1"/>
  <c r="G247" i="1"/>
  <c r="G238" i="1"/>
  <c r="G250" i="1"/>
  <c r="G241" i="1"/>
  <c r="G237" i="1"/>
  <c r="G224" i="1"/>
  <c r="G223" i="1"/>
  <c r="G210" i="1"/>
  <c r="G211" i="1"/>
  <c r="G215" i="1"/>
  <c r="G216" i="1"/>
  <c r="G217" i="1"/>
  <c r="G219" i="1"/>
  <c r="G220" i="1"/>
  <c r="G214" i="1"/>
  <c r="G209" i="1"/>
  <c r="G196" i="1"/>
  <c r="G187" i="1"/>
  <c r="G188" i="1"/>
  <c r="G189" i="1"/>
  <c r="G190" i="1"/>
  <c r="G191" i="1"/>
  <c r="G193" i="1" s="1"/>
  <c r="G192" i="1"/>
  <c r="G182" i="1"/>
  <c r="G183" i="1"/>
  <c r="G195" i="1"/>
  <c r="G186" i="1"/>
  <c r="G181" i="1"/>
  <c r="G168" i="1"/>
  <c r="G159" i="1"/>
  <c r="G160" i="1"/>
  <c r="G161" i="1"/>
  <c r="G162" i="1"/>
  <c r="G163" i="1"/>
  <c r="G164" i="1"/>
  <c r="G154" i="1"/>
  <c r="G155" i="1"/>
  <c r="G167" i="1"/>
  <c r="G158" i="1"/>
  <c r="G153" i="1"/>
  <c r="G140" i="1"/>
  <c r="G132" i="1"/>
  <c r="G133" i="1"/>
  <c r="G134" i="1"/>
  <c r="G135" i="1"/>
  <c r="G136" i="1"/>
  <c r="G127" i="1"/>
  <c r="G128" i="1"/>
  <c r="G139" i="1"/>
  <c r="G131" i="1"/>
  <c r="G126" i="1"/>
  <c r="G113" i="1"/>
  <c r="G104" i="1"/>
  <c r="G105" i="1"/>
  <c r="G106" i="1"/>
  <c r="G107" i="1"/>
  <c r="G108" i="1"/>
  <c r="G109" i="1"/>
  <c r="G99" i="1"/>
  <c r="G100" i="1"/>
  <c r="G112" i="1"/>
  <c r="G103" i="1"/>
  <c r="G98" i="1"/>
  <c r="G85" i="1"/>
  <c r="G84" i="1"/>
  <c r="G76" i="1"/>
  <c r="G77" i="1"/>
  <c r="G78" i="1"/>
  <c r="G79" i="1"/>
  <c r="G80" i="1"/>
  <c r="G81" i="1"/>
  <c r="G75" i="1"/>
  <c r="G71" i="1"/>
  <c r="G72" i="1"/>
  <c r="G70" i="1"/>
  <c r="G56" i="1"/>
  <c r="G57" i="1"/>
  <c r="G55" i="1"/>
  <c r="G47" i="1"/>
  <c r="G48" i="1"/>
  <c r="G49" i="1"/>
  <c r="G50" i="1"/>
  <c r="G51" i="1"/>
  <c r="G52" i="1"/>
  <c r="G46" i="1"/>
  <c r="G42" i="1"/>
  <c r="G43" i="1"/>
  <c r="G41" i="1"/>
  <c r="G28" i="1"/>
  <c r="G27" i="1"/>
  <c r="G19" i="1"/>
  <c r="G20" i="1"/>
  <c r="G21" i="1"/>
  <c r="G22" i="1"/>
  <c r="G23" i="1"/>
  <c r="G24" i="1"/>
  <c r="G18" i="1"/>
  <c r="G14" i="1"/>
  <c r="G15" i="1"/>
  <c r="G16" i="1" s="1"/>
  <c r="G13" i="1"/>
  <c r="G82" i="1" l="1"/>
  <c r="G29" i="1"/>
  <c r="G25" i="1"/>
  <c r="H248" i="1"/>
  <c r="I248" i="1"/>
  <c r="J248" i="1"/>
  <c r="K248" i="1"/>
  <c r="L248" i="1"/>
  <c r="M248" i="1"/>
  <c r="N248" i="1"/>
  <c r="O248" i="1"/>
  <c r="D248" i="1"/>
  <c r="E248" i="1"/>
  <c r="F248" i="1"/>
  <c r="H221" i="1"/>
  <c r="I221" i="1"/>
  <c r="J221" i="1"/>
  <c r="K221" i="1"/>
  <c r="L221" i="1"/>
  <c r="M221" i="1"/>
  <c r="N221" i="1"/>
  <c r="O221" i="1"/>
  <c r="D221" i="1"/>
  <c r="E221" i="1"/>
  <c r="F221" i="1"/>
  <c r="H193" i="1"/>
  <c r="I193" i="1"/>
  <c r="J193" i="1"/>
  <c r="J198" i="1" s="1"/>
  <c r="K193" i="1"/>
  <c r="L193" i="1"/>
  <c r="M193" i="1"/>
  <c r="N193" i="1"/>
  <c r="N198" i="1" s="1"/>
  <c r="O193" i="1"/>
  <c r="D193" i="1"/>
  <c r="E193" i="1"/>
  <c r="F193" i="1"/>
  <c r="E110" i="1"/>
  <c r="F110" i="1"/>
  <c r="H110" i="1"/>
  <c r="I110" i="1"/>
  <c r="I115" i="1" s="1"/>
  <c r="J110" i="1"/>
  <c r="K110" i="1"/>
  <c r="L110" i="1"/>
  <c r="M110" i="1"/>
  <c r="M115" i="1" s="1"/>
  <c r="N110" i="1"/>
  <c r="O110" i="1"/>
  <c r="D110" i="1"/>
  <c r="E58" i="1"/>
  <c r="F58" i="1"/>
  <c r="H58" i="1"/>
  <c r="I58" i="1"/>
  <c r="J58" i="1"/>
  <c r="K58" i="1"/>
  <c r="L58" i="1"/>
  <c r="M58" i="1"/>
  <c r="N58" i="1"/>
  <c r="N59" i="1" s="1"/>
  <c r="O58" i="1"/>
  <c r="D58" i="1"/>
  <c r="E53" i="1"/>
  <c r="F53" i="1"/>
  <c r="H53" i="1"/>
  <c r="I53" i="1"/>
  <c r="J53" i="1"/>
  <c r="K53" i="1"/>
  <c r="K59" i="1" s="1"/>
  <c r="L53" i="1"/>
  <c r="M53" i="1"/>
  <c r="N53" i="1"/>
  <c r="O53" i="1"/>
  <c r="D53" i="1"/>
  <c r="G53" i="1"/>
  <c r="O25" i="1"/>
  <c r="N25" i="1"/>
  <c r="N30" i="1" s="1"/>
  <c r="M25" i="1"/>
  <c r="L25" i="1"/>
  <c r="K25" i="1"/>
  <c r="J25" i="1"/>
  <c r="J30" i="1" s="1"/>
  <c r="I25" i="1"/>
  <c r="H25" i="1"/>
  <c r="F25" i="1"/>
  <c r="E25" i="1"/>
  <c r="D25" i="1"/>
  <c r="O281" i="1"/>
  <c r="N281" i="1"/>
  <c r="M281" i="1"/>
  <c r="L281" i="1"/>
  <c r="K281" i="1"/>
  <c r="J281" i="1"/>
  <c r="I281" i="1"/>
  <c r="O252" i="1"/>
  <c r="N252" i="1"/>
  <c r="M252" i="1"/>
  <c r="L252" i="1"/>
  <c r="K252" i="1"/>
  <c r="J252" i="1"/>
  <c r="I252" i="1"/>
  <c r="H252" i="1"/>
  <c r="O239" i="1"/>
  <c r="N239" i="1"/>
  <c r="M239" i="1"/>
  <c r="M253" i="1" s="1"/>
  <c r="L239" i="1"/>
  <c r="K239" i="1"/>
  <c r="J239" i="1"/>
  <c r="I239" i="1"/>
  <c r="I253" i="1" s="1"/>
  <c r="H239" i="1"/>
  <c r="F239" i="1"/>
  <c r="E239" i="1"/>
  <c r="D239" i="1"/>
  <c r="F252" i="1"/>
  <c r="E252" i="1"/>
  <c r="D252" i="1"/>
  <c r="H281" i="1"/>
  <c r="F281" i="1"/>
  <c r="E281" i="1"/>
  <c r="O276" i="1"/>
  <c r="N276" i="1"/>
  <c r="M276" i="1"/>
  <c r="M282" i="1" s="1"/>
  <c r="L276" i="1"/>
  <c r="K276" i="1"/>
  <c r="J276" i="1"/>
  <c r="I276" i="1"/>
  <c r="I282" i="1" s="1"/>
  <c r="H276" i="1"/>
  <c r="F276" i="1"/>
  <c r="E276" i="1"/>
  <c r="O267" i="1"/>
  <c r="N267" i="1"/>
  <c r="M267" i="1"/>
  <c r="L267" i="1"/>
  <c r="K267" i="1"/>
  <c r="J267" i="1"/>
  <c r="I267" i="1"/>
  <c r="H267" i="1"/>
  <c r="F267" i="1"/>
  <c r="E267" i="1"/>
  <c r="D267" i="1"/>
  <c r="D281" i="1"/>
  <c r="D276" i="1"/>
  <c r="O114" i="1"/>
  <c r="N114" i="1"/>
  <c r="M114" i="1"/>
  <c r="L114" i="1"/>
  <c r="K114" i="1"/>
  <c r="J114" i="1"/>
  <c r="I114" i="1"/>
  <c r="H114" i="1"/>
  <c r="H115" i="1" s="1"/>
  <c r="F114" i="1"/>
  <c r="E114" i="1"/>
  <c r="D114" i="1"/>
  <c r="O101" i="1"/>
  <c r="O115" i="1" s="1"/>
  <c r="N101" i="1"/>
  <c r="N115" i="1" s="1"/>
  <c r="M101" i="1"/>
  <c r="L101" i="1"/>
  <c r="K101" i="1"/>
  <c r="K115" i="1" s="1"/>
  <c r="J101" i="1"/>
  <c r="J115" i="1" s="1"/>
  <c r="I101" i="1"/>
  <c r="H101" i="1"/>
  <c r="F101" i="1"/>
  <c r="E101" i="1"/>
  <c r="D101" i="1"/>
  <c r="O225" i="1"/>
  <c r="N225" i="1"/>
  <c r="M225" i="1"/>
  <c r="L225" i="1"/>
  <c r="K225" i="1"/>
  <c r="J225" i="1"/>
  <c r="I225" i="1"/>
  <c r="H225" i="1"/>
  <c r="F225" i="1"/>
  <c r="E225" i="1"/>
  <c r="D225" i="1"/>
  <c r="O212" i="1"/>
  <c r="N212" i="1"/>
  <c r="M212" i="1"/>
  <c r="M226" i="1" s="1"/>
  <c r="L212" i="1"/>
  <c r="K212" i="1"/>
  <c r="J212" i="1"/>
  <c r="I212" i="1"/>
  <c r="I226" i="1" s="1"/>
  <c r="H212" i="1"/>
  <c r="F212" i="1"/>
  <c r="E212" i="1"/>
  <c r="D212" i="1"/>
  <c r="O197" i="1"/>
  <c r="N197" i="1"/>
  <c r="M197" i="1"/>
  <c r="M198" i="1" s="1"/>
  <c r="L197" i="1"/>
  <c r="L198" i="1" s="1"/>
  <c r="K197" i="1"/>
  <c r="J197" i="1"/>
  <c r="I197" i="1"/>
  <c r="H197" i="1"/>
  <c r="H198" i="1" s="1"/>
  <c r="F197" i="1"/>
  <c r="E197" i="1"/>
  <c r="D197" i="1"/>
  <c r="O184" i="1"/>
  <c r="O198" i="1" s="1"/>
  <c r="N184" i="1"/>
  <c r="M184" i="1"/>
  <c r="L184" i="1"/>
  <c r="K184" i="1"/>
  <c r="J184" i="1"/>
  <c r="I184" i="1"/>
  <c r="H184" i="1"/>
  <c r="F184" i="1"/>
  <c r="E184" i="1"/>
  <c r="D184" i="1"/>
  <c r="O169" i="1"/>
  <c r="O170" i="1" s="1"/>
  <c r="N169" i="1"/>
  <c r="M169" i="1"/>
  <c r="L169" i="1"/>
  <c r="K169" i="1"/>
  <c r="K170" i="1" s="1"/>
  <c r="J169" i="1"/>
  <c r="J170" i="1" s="1"/>
  <c r="I169" i="1"/>
  <c r="H169" i="1"/>
  <c r="F169" i="1"/>
  <c r="E169" i="1"/>
  <c r="D169" i="1"/>
  <c r="O165" i="1"/>
  <c r="N165" i="1"/>
  <c r="M165" i="1"/>
  <c r="L165" i="1"/>
  <c r="K165" i="1"/>
  <c r="J165" i="1"/>
  <c r="I165" i="1"/>
  <c r="I170" i="1" s="1"/>
  <c r="H165" i="1"/>
  <c r="F165" i="1"/>
  <c r="E165" i="1"/>
  <c r="D165" i="1"/>
  <c r="O156" i="1"/>
  <c r="N156" i="1"/>
  <c r="M156" i="1"/>
  <c r="M170" i="1" s="1"/>
  <c r="L156" i="1"/>
  <c r="L170" i="1" s="1"/>
  <c r="K156" i="1"/>
  <c r="J156" i="1"/>
  <c r="I156" i="1"/>
  <c r="H156" i="1"/>
  <c r="H170" i="1" s="1"/>
  <c r="F156" i="1"/>
  <c r="E156" i="1"/>
  <c r="E170" i="1" s="1"/>
  <c r="D156" i="1"/>
  <c r="O129" i="1"/>
  <c r="N129" i="1"/>
  <c r="M129" i="1"/>
  <c r="L129" i="1"/>
  <c r="K129" i="1"/>
  <c r="O141" i="1"/>
  <c r="N141" i="1"/>
  <c r="M141" i="1"/>
  <c r="M142" i="1" s="1"/>
  <c r="L141" i="1"/>
  <c r="L142" i="1" s="1"/>
  <c r="K141" i="1"/>
  <c r="J141" i="1"/>
  <c r="I141" i="1"/>
  <c r="H141" i="1"/>
  <c r="F141" i="1"/>
  <c r="E141" i="1"/>
  <c r="D141" i="1"/>
  <c r="O137" i="1"/>
  <c r="N137" i="1"/>
  <c r="M137" i="1"/>
  <c r="L137" i="1"/>
  <c r="K137" i="1"/>
  <c r="J137" i="1"/>
  <c r="I137" i="1"/>
  <c r="H137" i="1"/>
  <c r="F137" i="1"/>
  <c r="E137" i="1"/>
  <c r="D137" i="1"/>
  <c r="J129" i="1"/>
  <c r="J142" i="1" s="1"/>
  <c r="I129" i="1"/>
  <c r="I142" i="1" s="1"/>
  <c r="H129" i="1"/>
  <c r="F129" i="1"/>
  <c r="E129" i="1"/>
  <c r="D129" i="1"/>
  <c r="O86" i="1"/>
  <c r="N86" i="1"/>
  <c r="M86" i="1"/>
  <c r="M87" i="1" s="1"/>
  <c r="L86" i="1"/>
  <c r="K86" i="1"/>
  <c r="J86" i="1"/>
  <c r="I86" i="1"/>
  <c r="I87" i="1" s="1"/>
  <c r="H86" i="1"/>
  <c r="H87" i="1" s="1"/>
  <c r="F86" i="1"/>
  <c r="E86" i="1"/>
  <c r="D86" i="1"/>
  <c r="O82" i="1"/>
  <c r="N82" i="1"/>
  <c r="M82" i="1"/>
  <c r="L82" i="1"/>
  <c r="K82" i="1"/>
  <c r="K87" i="1" s="1"/>
  <c r="J82" i="1"/>
  <c r="I82" i="1"/>
  <c r="H82" i="1"/>
  <c r="F82" i="1"/>
  <c r="E82" i="1"/>
  <c r="D82" i="1"/>
  <c r="O73" i="1"/>
  <c r="N73" i="1"/>
  <c r="N87" i="1" s="1"/>
  <c r="M73" i="1"/>
  <c r="L73" i="1"/>
  <c r="K73" i="1"/>
  <c r="J73" i="1"/>
  <c r="J87" i="1" s="1"/>
  <c r="I73" i="1"/>
  <c r="H73" i="1"/>
  <c r="F73" i="1"/>
  <c r="E73" i="1"/>
  <c r="D73" i="1"/>
  <c r="O44" i="1"/>
  <c r="N44" i="1"/>
  <c r="M44" i="1"/>
  <c r="M59" i="1" s="1"/>
  <c r="L44" i="1"/>
  <c r="K44" i="1"/>
  <c r="J44" i="1"/>
  <c r="I44" i="1"/>
  <c r="I59" i="1" s="1"/>
  <c r="H44" i="1"/>
  <c r="F44" i="1"/>
  <c r="E44" i="1"/>
  <c r="D44" i="1"/>
  <c r="O29" i="1"/>
  <c r="N29" i="1"/>
  <c r="M29" i="1"/>
  <c r="M30" i="1" s="1"/>
  <c r="L29" i="1"/>
  <c r="K29" i="1"/>
  <c r="J29" i="1"/>
  <c r="I29" i="1"/>
  <c r="H29" i="1"/>
  <c r="F29" i="1"/>
  <c r="E29" i="1"/>
  <c r="D29" i="1"/>
  <c r="O16" i="1"/>
  <c r="N16" i="1"/>
  <c r="M16" i="1"/>
  <c r="L16" i="1"/>
  <c r="K16" i="1"/>
  <c r="J16" i="1"/>
  <c r="I16" i="1"/>
  <c r="H16" i="1"/>
  <c r="F16" i="1"/>
  <c r="E16" i="1"/>
  <c r="D16" i="1"/>
  <c r="O253" i="1"/>
  <c r="L282" i="1"/>
  <c r="N253" i="1"/>
  <c r="H253" i="1"/>
  <c r="N282" i="1"/>
  <c r="J253" i="1"/>
  <c r="K253" i="1"/>
  <c r="L253" i="1"/>
  <c r="G248" i="1"/>
  <c r="G221" i="1"/>
  <c r="G86" i="1"/>
  <c r="J59" i="1"/>
  <c r="N142" i="1"/>
  <c r="O59" i="1"/>
  <c r="G129" i="1"/>
  <c r="L87" i="1"/>
  <c r="L59" i="1"/>
  <c r="O87" i="1"/>
  <c r="G110" i="1"/>
  <c r="G44" i="1"/>
  <c r="G58" i="1"/>
  <c r="G184" i="1"/>
  <c r="I30" i="1"/>
  <c r="G114" i="1"/>
  <c r="J226" i="1"/>
  <c r="O226" i="1"/>
  <c r="G165" i="1"/>
  <c r="K198" i="1"/>
  <c r="G141" i="1"/>
  <c r="G197" i="1"/>
  <c r="G212" i="1"/>
  <c r="G169" i="1"/>
  <c r="G137" i="1"/>
  <c r="G156" i="1"/>
  <c r="G281" i="1"/>
  <c r="G267" i="1"/>
  <c r="G73" i="1"/>
  <c r="G225" i="1"/>
  <c r="G239" i="1"/>
  <c r="G101" i="1"/>
  <c r="G252" i="1"/>
  <c r="E226" i="1" l="1"/>
  <c r="H30" i="1"/>
  <c r="H142" i="1"/>
  <c r="N170" i="1"/>
  <c r="N226" i="1"/>
  <c r="H282" i="1"/>
  <c r="K30" i="1"/>
  <c r="O30" i="1"/>
  <c r="L115" i="1"/>
  <c r="I198" i="1"/>
  <c r="L226" i="1"/>
  <c r="H226" i="1"/>
  <c r="K142" i="1"/>
  <c r="E142" i="1"/>
  <c r="K282" i="1"/>
  <c r="O282" i="1"/>
  <c r="H59" i="1"/>
  <c r="K226" i="1"/>
  <c r="O142" i="1"/>
  <c r="L30" i="1"/>
  <c r="J282" i="1"/>
  <c r="F253" i="1"/>
  <c r="F170" i="1"/>
  <c r="F142" i="1"/>
  <c r="F115" i="1"/>
  <c r="E282" i="1"/>
  <c r="G87" i="1"/>
  <c r="D142" i="1"/>
  <c r="E87" i="1"/>
  <c r="D59" i="1"/>
  <c r="D253" i="1"/>
  <c r="E253" i="1"/>
  <c r="F198" i="1"/>
  <c r="F87" i="1"/>
  <c r="E115" i="1"/>
  <c r="G59" i="1"/>
  <c r="G282" i="1"/>
  <c r="D282" i="1"/>
  <c r="D226" i="1"/>
  <c r="D170" i="1"/>
  <c r="F59" i="1"/>
  <c r="F282" i="1"/>
  <c r="F226" i="1"/>
  <c r="D115" i="1"/>
  <c r="D87" i="1"/>
  <c r="D198" i="1"/>
  <c r="E198" i="1"/>
  <c r="E59" i="1"/>
  <c r="G30" i="1"/>
  <c r="F30" i="1"/>
  <c r="D30" i="1"/>
  <c r="E30" i="1"/>
  <c r="G253" i="1"/>
  <c r="G226" i="1"/>
  <c r="G198" i="1"/>
  <c r="G170" i="1"/>
  <c r="G142" i="1"/>
  <c r="G115" i="1"/>
</calcChain>
</file>

<file path=xl/sharedStrings.xml><?xml version="1.0" encoding="utf-8"?>
<sst xmlns="http://schemas.openxmlformats.org/spreadsheetml/2006/main" count="714" uniqueCount="149">
  <si>
    <t>День:</t>
  </si>
  <si>
    <t>понедельник</t>
  </si>
  <si>
    <t>Неделя:</t>
  </si>
  <si>
    <t>первая</t>
  </si>
  <si>
    <t>Возрастная категория:</t>
  </si>
  <si>
    <t>7-10 лет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</si>
  <si>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</si>
  <si>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</si>
  <si>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</si>
  <si>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</si>
  <si>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</si>
  <si>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</si>
  <si>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</si>
  <si>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</si>
  <si>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</si>
  <si>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</si>
  <si>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</si>
  <si>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</si>
  <si>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</si>
  <si>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</si>
  <si>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</si>
  <si>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</si>
  <si>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</si>
  <si>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</si>
  <si>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</si>
  <si>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</si>
  <si>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</si>
  <si>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</si>
  <si>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</si>
  <si>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</si>
  <si>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</si>
  <si>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</si>
  <si>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</si>
  <si>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</si>
  <si>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</si>
  <si>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</si>
  <si>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</si>
  <si>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</si>
  <si>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</si>
  <si>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</si>
  <si>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Чай с лимоном</t>
  </si>
  <si>
    <t>Обед</t>
  </si>
  <si>
    <t>Сосиска отварная</t>
  </si>
  <si>
    <t>Макароны отварные</t>
  </si>
  <si>
    <t>Хлеб ржаной с ламинарией</t>
  </si>
  <si>
    <t>Полдник</t>
  </si>
  <si>
    <t>Мучное изделие</t>
  </si>
  <si>
    <t>Чай с сахаром</t>
  </si>
  <si>
    <t>Итого</t>
  </si>
  <si>
    <t>вторник</t>
  </si>
  <si>
    <t>30</t>
  </si>
  <si>
    <t>среда</t>
  </si>
  <si>
    <t xml:space="preserve"> Завтрак</t>
  </si>
  <si>
    <t xml:space="preserve"> </t>
  </si>
  <si>
    <t>Рис отварной</t>
  </si>
  <si>
    <t>Фрукт</t>
  </si>
  <si>
    <t>четверг</t>
  </si>
  <si>
    <t>пятница</t>
  </si>
  <si>
    <t>вторая</t>
  </si>
  <si>
    <t>Колбаса отварная</t>
  </si>
  <si>
    <t>День</t>
  </si>
  <si>
    <t>Каша гречневая</t>
  </si>
  <si>
    <t>200</t>
  </si>
  <si>
    <t>100</t>
  </si>
  <si>
    <t>60</t>
  </si>
  <si>
    <t>70</t>
  </si>
  <si>
    <t>Возрастная категория</t>
  </si>
  <si>
    <t>30/30</t>
  </si>
  <si>
    <t>Батон йодированный</t>
  </si>
  <si>
    <t>Примерное меню и пищевая ценность приготовляемых блюд</t>
  </si>
  <si>
    <t>30/10/20</t>
  </si>
  <si>
    <t>Каша молочная рисовая с маслом и джемом</t>
  </si>
  <si>
    <t>Каша молочная манная с маслом и джемом</t>
  </si>
  <si>
    <t>Пудинг из творога с джемом</t>
  </si>
  <si>
    <t>70/10</t>
  </si>
  <si>
    <t>Овощи свежие</t>
  </si>
  <si>
    <t>Пюре картофельное</t>
  </si>
  <si>
    <t>Рассольник со сметаной и зеленью</t>
  </si>
  <si>
    <t>200/10/1</t>
  </si>
  <si>
    <t>200/1</t>
  </si>
  <si>
    <t>Итого:</t>
  </si>
  <si>
    <t>Кондитерское изделие</t>
  </si>
  <si>
    <t>Огурец консервированный</t>
  </si>
  <si>
    <t>Рыба припущенная</t>
  </si>
  <si>
    <t>80</t>
  </si>
  <si>
    <t>200/7</t>
  </si>
  <si>
    <t>40</t>
  </si>
  <si>
    <t>.1.60</t>
  </si>
  <si>
    <t>Икра кабачковая</t>
  </si>
  <si>
    <t>Котлета из филе птицы</t>
  </si>
  <si>
    <t>Мясо тушеное</t>
  </si>
  <si>
    <t>Простокваша</t>
  </si>
  <si>
    <t xml:space="preserve">Ряженка </t>
  </si>
  <si>
    <t>Каша молочная геркулесовая с маслом и джемом</t>
  </si>
  <si>
    <t>Каша молочная пшенная с маслом и джемом</t>
  </si>
  <si>
    <t>Бутерброд с маслом и сыром твердым</t>
  </si>
  <si>
    <t>Запеканка из творога со сгущенным молоком</t>
  </si>
  <si>
    <t>Батон</t>
  </si>
  <si>
    <t xml:space="preserve">Компот из вишни </t>
  </si>
  <si>
    <t>150</t>
  </si>
  <si>
    <t>Щи из свежей капусты со сметаной и зеленью</t>
  </si>
  <si>
    <t>60/150</t>
  </si>
  <si>
    <t xml:space="preserve">Батон </t>
  </si>
  <si>
    <t>Борщ с фасолью со сметаной и зеленью</t>
  </si>
  <si>
    <t>Суп из макаронных изделий с зеленью</t>
  </si>
  <si>
    <t>Бефстроганов</t>
  </si>
  <si>
    <t>60/50</t>
  </si>
  <si>
    <t>Суп из овощей со сметаной и  зеленью</t>
  </si>
  <si>
    <t xml:space="preserve">Компот из смородины  </t>
  </si>
  <si>
    <t>Борщ из свежей капусты со сметаной и зеленью</t>
  </si>
  <si>
    <t>120/50</t>
  </si>
  <si>
    <t xml:space="preserve">Каша молочная манная  с маслом и джемом </t>
  </si>
  <si>
    <t>Суп лапша домашняя с зеленью</t>
  </si>
  <si>
    <t>Котлета по-хлыновски</t>
  </si>
  <si>
    <t>Компот из кураги</t>
  </si>
  <si>
    <t>Суп гороховый с зеленью</t>
  </si>
  <si>
    <t>Вареники "Ленивые" из творога с сахаром</t>
  </si>
  <si>
    <t>Кукуруза консервированная</t>
  </si>
  <si>
    <t>Горошек консервированный</t>
  </si>
  <si>
    <t>Суп с фасолевый с зеленью</t>
  </si>
  <si>
    <t>Напиток клюквенный</t>
  </si>
  <si>
    <t>Компот из свежих яблок</t>
  </si>
  <si>
    <t>Напиток из шиповника</t>
  </si>
  <si>
    <t>30/20/10</t>
  </si>
  <si>
    <t>Горячий бутерброд с колбасой вареной и сыром</t>
  </si>
  <si>
    <t>Плов</t>
  </si>
  <si>
    <t>45</t>
  </si>
  <si>
    <t>Цыплята тушенные в сметанном соусе</t>
  </si>
  <si>
    <t>Салат из квашеной капусты</t>
  </si>
  <si>
    <t>Запеканка из творога  со сгущенным молоком</t>
  </si>
  <si>
    <t>Шницель рыбный</t>
  </si>
  <si>
    <t>Омлет натуральный с маслом</t>
  </si>
  <si>
    <t>70/5</t>
  </si>
  <si>
    <t>180/10/10</t>
  </si>
  <si>
    <t>Компот из свежих груш и яблок</t>
  </si>
  <si>
    <t>0,30</t>
  </si>
  <si>
    <t>2,30</t>
  </si>
  <si>
    <t>4,20</t>
  </si>
  <si>
    <t>0,01</t>
  </si>
  <si>
    <t>10,20</t>
  </si>
  <si>
    <t>0,12</t>
  </si>
  <si>
    <t>3,00</t>
  </si>
  <si>
    <t>0,09</t>
  </si>
  <si>
    <t>4,40</t>
  </si>
  <si>
    <t>0,36</t>
  </si>
  <si>
    <t>110</t>
  </si>
  <si>
    <t>25</t>
  </si>
  <si>
    <t>Компот из смородины</t>
  </si>
  <si>
    <t>Щи из квашеной капусты  со сметаной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</si>
</sst>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75"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Fill="1" applyBorder="1" applyAlignment="1">
      <alignment vertical="center" wrapText="1"/>
    </xf>
    <xf numFmtId="2" fontId="0" fillId="0" borderId="0" xfId="0" applyNumberFormat="1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distributed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distributed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distributed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" fontId="0" fillId="0" borderId="5" xfId="0" applyNumberForma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8"/>
  <sheetViews>
    <sheetView tabSelected="1" topLeftCell="A240" zoomScale="140" zoomScaleNormal="140" zoomScalePageLayoutView="40" workbookViewId="0">
      <selection activeCell="B242" sqref="B242"/>
    </sheetView>
  </sheetViews>
  <sheetFormatPr defaultColWidth="10.33203125" defaultRowHeight="11.25" x14ac:dyDescent="0.2"/>
  <cols>
    <col min="1" max="1" width="5.6640625" customWidth="1"/>
    <col min="2" max="2" width="23.83203125" customWidth="1"/>
    <col min="3" max="3" width="12" style="4" bestFit="1" customWidth="1"/>
    <col min="4" max="5" width="5.6640625" bestFit="1" customWidth="1"/>
    <col min="6" max="6" width="6.6640625" bestFit="1" customWidth="1"/>
    <col min="7" max="7" width="9.5" customWidth="1"/>
    <col min="8" max="10" width="6.6640625" bestFit="1" customWidth="1"/>
    <col min="11" max="11" width="5.6640625" customWidth="1"/>
    <col min="12" max="12" width="6.6640625" customWidth="1"/>
    <col min="13" max="14" width="6.6640625" bestFit="1" customWidth="1"/>
    <col min="15" max="15" width="5.6640625" customWidth="1"/>
  </cols>
  <sheetData>
    <row r="2" spans="1:15" ht="15.75" x14ac:dyDescent="0.2">
      <c r="B2" s="74" t="s">
        <v>69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46"/>
    </row>
    <row r="3" spans="1:15" ht="15.75" x14ac:dyDescent="0.2">
      <c r="A3" s="4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46"/>
    </row>
    <row r="4" spans="1:15" s="18" customFormat="1" x14ac:dyDescent="0.2">
      <c r="A4" s="45"/>
      <c r="C4" s="19"/>
    </row>
    <row r="5" spans="1:15" s="18" customFormat="1" x14ac:dyDescent="0.2">
      <c r="C5" s="19"/>
    </row>
    <row r="6" spans="1:15" s="18" customFormat="1" x14ac:dyDescent="0.2">
      <c r="B6" s="2" t="s">
        <v>0</v>
      </c>
      <c r="C6" s="18" t="s">
        <v>1</v>
      </c>
    </row>
    <row r="7" spans="1:15" s="18" customFormat="1" x14ac:dyDescent="0.2">
      <c r="B7" s="2" t="s">
        <v>2</v>
      </c>
      <c r="C7" s="18" t="s">
        <v>3</v>
      </c>
    </row>
    <row r="8" spans="1:15" s="18" customFormat="1" x14ac:dyDescent="0.2">
      <c r="B8" s="2" t="s">
        <v>4</v>
      </c>
      <c r="C8" s="18" t="s">
        <v>5</v>
      </c>
    </row>
    <row r="9" spans="1:15" s="18" customFormat="1" ht="45" x14ac:dyDescent="0.2">
      <c r="A9" s="8" t="s">
        <v>6</v>
      </c>
      <c r="B9" s="9" t="s">
        <v>7</v>
      </c>
      <c r="C9" s="8" t="s">
        <v>8</v>
      </c>
      <c r="D9" s="9" t="s">
        <v>9</v>
      </c>
      <c r="E9" s="9"/>
      <c r="F9" s="9"/>
      <c r="G9" s="8" t="s">
        <v>10</v>
      </c>
      <c r="H9" s="9" t="s">
        <v>11</v>
      </c>
      <c r="I9" s="9"/>
      <c r="J9" s="9"/>
      <c r="K9" s="9"/>
      <c r="L9" s="9" t="s">
        <v>12</v>
      </c>
      <c r="M9" s="9"/>
      <c r="N9" s="9"/>
      <c r="O9" s="9"/>
    </row>
    <row r="10" spans="1:15" s="18" customFormat="1" x14ac:dyDescent="0.2">
      <c r="A10" s="8"/>
      <c r="B10" s="9"/>
      <c r="C10" s="8"/>
      <c r="D10" s="8" t="s">
        <v>13</v>
      </c>
      <c r="E10" s="8" t="s">
        <v>14</v>
      </c>
      <c r="F10" s="8" t="s">
        <v>15</v>
      </c>
      <c r="G10" s="8"/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</row>
    <row r="11" spans="1:15" s="18" customFormat="1" x14ac:dyDescent="0.2">
      <c r="A11" s="6" t="s">
        <v>24</v>
      </c>
      <c r="B11" s="10" t="s">
        <v>25</v>
      </c>
      <c r="C11" s="6" t="s">
        <v>26</v>
      </c>
      <c r="D11" s="6" t="s">
        <v>27</v>
      </c>
      <c r="E11" s="6" t="s">
        <v>28</v>
      </c>
      <c r="F11" s="6" t="s">
        <v>29</v>
      </c>
      <c r="G11" s="6">
        <v>7</v>
      </c>
      <c r="H11" s="6" t="s">
        <v>31</v>
      </c>
      <c r="I11" s="6" t="s">
        <v>32</v>
      </c>
      <c r="J11" s="6" t="s">
        <v>33</v>
      </c>
      <c r="K11" s="6" t="s">
        <v>34</v>
      </c>
      <c r="L11" s="6" t="s">
        <v>35</v>
      </c>
      <c r="M11" s="6" t="s">
        <v>36</v>
      </c>
      <c r="N11" s="6" t="s">
        <v>37</v>
      </c>
      <c r="O11" s="6" t="s">
        <v>38</v>
      </c>
    </row>
    <row r="12" spans="1:15" s="18" customFormat="1" x14ac:dyDescent="0.2">
      <c r="A12" s="11"/>
      <c r="B12" s="17" t="s">
        <v>39</v>
      </c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</row>
    <row r="13" spans="1:15" s="18" customFormat="1" ht="22.5" x14ac:dyDescent="0.2">
      <c r="A13" s="6">
        <v>311</v>
      </c>
      <c r="B13" s="47" t="s">
        <v>94</v>
      </c>
      <c r="C13" s="48" t="s">
        <v>133</v>
      </c>
      <c r="D13" s="15">
        <v>9.4</v>
      </c>
      <c r="E13" s="15">
        <v>2.2000000000000002</v>
      </c>
      <c r="F13" s="15">
        <v>52.2</v>
      </c>
      <c r="G13" s="15">
        <f>SUM(D13*4)+(E13*9)+(F13*4)</f>
        <v>266.20000000000005</v>
      </c>
      <c r="H13" s="15">
        <v>0.1</v>
      </c>
      <c r="I13" s="15">
        <v>0.09</v>
      </c>
      <c r="J13" s="15">
        <v>0</v>
      </c>
      <c r="K13" s="15">
        <v>0.2</v>
      </c>
      <c r="L13" s="15">
        <v>32</v>
      </c>
      <c r="M13" s="15">
        <v>15.7</v>
      </c>
      <c r="N13" s="15">
        <v>2.5</v>
      </c>
      <c r="O13" s="15">
        <v>1.7</v>
      </c>
    </row>
    <row r="14" spans="1:15" s="18" customFormat="1" ht="13.5" customHeight="1" x14ac:dyDescent="0.2">
      <c r="A14" s="6"/>
      <c r="B14" s="12" t="s">
        <v>68</v>
      </c>
      <c r="C14" s="20" t="s">
        <v>50</v>
      </c>
      <c r="D14" s="15">
        <v>2.25</v>
      </c>
      <c r="E14" s="15">
        <v>0.87</v>
      </c>
      <c r="F14" s="15">
        <v>15.27</v>
      </c>
      <c r="G14" s="15">
        <f t="shared" ref="G14:G15" si="0">SUM(D14*4)+(E14*9)+(F14*4)</f>
        <v>77.91</v>
      </c>
      <c r="H14" s="15">
        <v>0.12</v>
      </c>
      <c r="I14" s="15">
        <v>0.11</v>
      </c>
      <c r="J14" s="15">
        <v>29.5</v>
      </c>
      <c r="K14" s="15">
        <v>0.7</v>
      </c>
      <c r="L14" s="15">
        <v>19</v>
      </c>
      <c r="M14" s="15">
        <v>30</v>
      </c>
      <c r="N14" s="15">
        <v>5</v>
      </c>
      <c r="O14" s="15">
        <v>0.6</v>
      </c>
    </row>
    <row r="15" spans="1:15" s="18" customFormat="1" ht="13.5" customHeight="1" x14ac:dyDescent="0.2">
      <c r="A15" s="6">
        <v>685</v>
      </c>
      <c r="B15" s="47" t="s">
        <v>47</v>
      </c>
      <c r="C15" s="48" t="s">
        <v>62</v>
      </c>
      <c r="D15" s="15">
        <v>0.4</v>
      </c>
      <c r="E15" s="15">
        <v>0</v>
      </c>
      <c r="F15" s="15">
        <v>14.2</v>
      </c>
      <c r="G15" s="15">
        <f t="shared" si="0"/>
        <v>58.4</v>
      </c>
      <c r="H15" s="15">
        <v>0.06</v>
      </c>
      <c r="I15" s="16">
        <v>0</v>
      </c>
      <c r="J15" s="16">
        <v>0</v>
      </c>
      <c r="K15" s="15">
        <v>1.6</v>
      </c>
      <c r="L15" s="15">
        <v>8</v>
      </c>
      <c r="M15" s="15">
        <v>8</v>
      </c>
      <c r="N15" s="15">
        <v>4</v>
      </c>
      <c r="O15" s="15">
        <v>1</v>
      </c>
    </row>
    <row r="16" spans="1:15" s="18" customFormat="1" x14ac:dyDescent="0.2">
      <c r="A16" s="21" t="s">
        <v>80</v>
      </c>
      <c r="B16" s="12"/>
      <c r="C16" s="23"/>
      <c r="D16" s="16">
        <f t="shared" ref="D16:O16" si="1">SUM(D13:D15)</f>
        <v>12.05</v>
      </c>
      <c r="E16" s="16">
        <f t="shared" si="1"/>
        <v>3.0700000000000003</v>
      </c>
      <c r="F16" s="16">
        <f t="shared" si="1"/>
        <v>81.67</v>
      </c>
      <c r="G16" s="16">
        <f>SUM(G15)</f>
        <v>58.4</v>
      </c>
      <c r="H16" s="16">
        <f t="shared" si="1"/>
        <v>0.28000000000000003</v>
      </c>
      <c r="I16" s="16">
        <f t="shared" si="1"/>
        <v>0.2</v>
      </c>
      <c r="J16" s="16">
        <f t="shared" si="1"/>
        <v>29.5</v>
      </c>
      <c r="K16" s="16">
        <f t="shared" si="1"/>
        <v>2.5</v>
      </c>
      <c r="L16" s="16">
        <f t="shared" si="1"/>
        <v>59</v>
      </c>
      <c r="M16" s="16">
        <f t="shared" si="1"/>
        <v>53.7</v>
      </c>
      <c r="N16" s="16">
        <f t="shared" si="1"/>
        <v>11.5</v>
      </c>
      <c r="O16" s="16">
        <f t="shared" si="1"/>
        <v>3.3</v>
      </c>
    </row>
    <row r="17" spans="1:15" s="18" customFormat="1" x14ac:dyDescent="0.2">
      <c r="A17" s="11"/>
      <c r="B17" s="17" t="s">
        <v>41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spans="1:15" s="18" customFormat="1" x14ac:dyDescent="0.2">
      <c r="A18" s="21"/>
      <c r="B18" s="34" t="s">
        <v>88</v>
      </c>
      <c r="C18" s="50" t="s">
        <v>50</v>
      </c>
      <c r="D18" s="14">
        <v>0.12</v>
      </c>
      <c r="E18" s="14">
        <v>0.89</v>
      </c>
      <c r="F18" s="14">
        <v>1.05</v>
      </c>
      <c r="G18" s="15">
        <f t="shared" ref="G18:G24" si="2">SUM(D18*4)+(E18*9)+(F18*4)</f>
        <v>12.690000000000001</v>
      </c>
      <c r="H18" s="14">
        <v>2.2999999999999998</v>
      </c>
      <c r="I18" s="14">
        <v>1.2</v>
      </c>
      <c r="J18" s="14">
        <v>23.6</v>
      </c>
      <c r="K18" s="14">
        <v>0.1</v>
      </c>
      <c r="L18" s="14">
        <v>3</v>
      </c>
      <c r="M18" s="14">
        <v>0.1</v>
      </c>
      <c r="N18" s="14">
        <v>6.6</v>
      </c>
      <c r="O18" s="14">
        <v>0.4</v>
      </c>
    </row>
    <row r="19" spans="1:15" s="18" customFormat="1" ht="22.5" x14ac:dyDescent="0.2">
      <c r="A19" s="6">
        <v>124</v>
      </c>
      <c r="B19" s="12" t="s">
        <v>100</v>
      </c>
      <c r="C19" s="20" t="s">
        <v>78</v>
      </c>
      <c r="D19" s="15">
        <v>3</v>
      </c>
      <c r="E19" s="15">
        <v>9.8000000000000007</v>
      </c>
      <c r="F19" s="15">
        <v>9.1999999999999993</v>
      </c>
      <c r="G19" s="15">
        <f t="shared" si="2"/>
        <v>137</v>
      </c>
      <c r="H19" s="15">
        <v>2.06</v>
      </c>
      <c r="I19" s="15">
        <v>9</v>
      </c>
      <c r="J19" s="15">
        <v>7.9</v>
      </c>
      <c r="K19" s="15">
        <v>0.2</v>
      </c>
      <c r="L19" s="15">
        <v>4.8</v>
      </c>
      <c r="M19" s="15">
        <v>3.9</v>
      </c>
      <c r="N19" s="15">
        <v>15</v>
      </c>
      <c r="O19" s="15">
        <v>1</v>
      </c>
    </row>
    <row r="20" spans="1:15" s="18" customFormat="1" ht="14.25" customHeight="1" x14ac:dyDescent="0.2">
      <c r="A20" s="6">
        <v>413</v>
      </c>
      <c r="B20" s="12" t="s">
        <v>42</v>
      </c>
      <c r="C20" s="48" t="s">
        <v>145</v>
      </c>
      <c r="D20" s="15">
        <v>12.1</v>
      </c>
      <c r="E20" s="15">
        <v>26.29</v>
      </c>
      <c r="F20" s="15">
        <v>1.76</v>
      </c>
      <c r="G20" s="15">
        <f t="shared" si="2"/>
        <v>292.05</v>
      </c>
      <c r="H20" s="15">
        <v>0.1</v>
      </c>
      <c r="I20" s="15">
        <v>5</v>
      </c>
      <c r="J20" s="15">
        <v>2</v>
      </c>
      <c r="K20" s="15">
        <v>2.8</v>
      </c>
      <c r="L20" s="15">
        <v>17</v>
      </c>
      <c r="M20" s="15">
        <v>23</v>
      </c>
      <c r="N20" s="15">
        <v>14</v>
      </c>
      <c r="O20" s="15">
        <v>1</v>
      </c>
    </row>
    <row r="21" spans="1:15" s="18" customFormat="1" ht="14.25" customHeight="1" x14ac:dyDescent="0.2">
      <c r="A21" s="6">
        <v>516</v>
      </c>
      <c r="B21" s="12" t="s">
        <v>43</v>
      </c>
      <c r="C21" s="20" t="s">
        <v>99</v>
      </c>
      <c r="D21" s="15">
        <v>5.41</v>
      </c>
      <c r="E21" s="15">
        <v>0.56999999999999995</v>
      </c>
      <c r="F21" s="15">
        <v>37.18</v>
      </c>
      <c r="G21" s="15">
        <f t="shared" si="2"/>
        <v>175.49</v>
      </c>
      <c r="H21" s="15">
        <v>0.2</v>
      </c>
      <c r="I21" s="15">
        <v>0</v>
      </c>
      <c r="J21" s="15">
        <v>23.6</v>
      </c>
      <c r="K21" s="15">
        <v>1.2</v>
      </c>
      <c r="L21" s="15">
        <v>9.6</v>
      </c>
      <c r="M21" s="15">
        <v>42.4</v>
      </c>
      <c r="N21" s="15">
        <v>7.7</v>
      </c>
      <c r="O21" s="15">
        <v>3</v>
      </c>
    </row>
    <row r="22" spans="1:15" s="18" customFormat="1" ht="14.25" customHeight="1" x14ac:dyDescent="0.2">
      <c r="A22" s="6">
        <v>634</v>
      </c>
      <c r="B22" s="47" t="s">
        <v>98</v>
      </c>
      <c r="C22" s="20" t="s">
        <v>62</v>
      </c>
      <c r="D22" s="15">
        <v>1.2</v>
      </c>
      <c r="E22" s="15">
        <v>0</v>
      </c>
      <c r="F22" s="15">
        <v>49</v>
      </c>
      <c r="G22" s="15">
        <f t="shared" si="2"/>
        <v>200.8</v>
      </c>
      <c r="H22" s="15">
        <v>0.12</v>
      </c>
      <c r="I22" s="15">
        <v>1.6</v>
      </c>
      <c r="J22" s="15">
        <v>6.1</v>
      </c>
      <c r="K22" s="15">
        <v>0.1</v>
      </c>
      <c r="L22" s="15">
        <v>20.6</v>
      </c>
      <c r="M22" s="15">
        <v>10</v>
      </c>
      <c r="N22" s="15">
        <v>11.4</v>
      </c>
      <c r="O22" s="15">
        <v>0.4</v>
      </c>
    </row>
    <row r="23" spans="1:15" s="18" customFormat="1" ht="22.5" x14ac:dyDescent="0.2">
      <c r="A23" s="6"/>
      <c r="B23" s="12" t="s">
        <v>44</v>
      </c>
      <c r="C23" s="20" t="s">
        <v>64</v>
      </c>
      <c r="D23" s="15">
        <v>7.8</v>
      </c>
      <c r="E23" s="15">
        <v>1.8</v>
      </c>
      <c r="F23" s="15">
        <v>24</v>
      </c>
      <c r="G23" s="15">
        <f t="shared" si="2"/>
        <v>143.4</v>
      </c>
      <c r="H23" s="15">
        <v>0.06</v>
      </c>
      <c r="I23" s="15">
        <v>0.1</v>
      </c>
      <c r="J23" s="15">
        <v>0.32</v>
      </c>
      <c r="K23" s="15">
        <v>1.3</v>
      </c>
      <c r="L23" s="15">
        <v>21</v>
      </c>
      <c r="M23" s="15">
        <v>9.5</v>
      </c>
      <c r="N23" s="15">
        <v>2.8</v>
      </c>
      <c r="O23" s="15">
        <v>2</v>
      </c>
    </row>
    <row r="24" spans="1:15" s="18" customFormat="1" ht="13.5" customHeight="1" x14ac:dyDescent="0.2">
      <c r="A24" s="21"/>
      <c r="B24" s="12" t="s">
        <v>55</v>
      </c>
      <c r="C24" s="49" t="s">
        <v>63</v>
      </c>
      <c r="D24" s="16">
        <v>0.6</v>
      </c>
      <c r="E24" s="16">
        <v>0.6</v>
      </c>
      <c r="F24" s="16">
        <v>14.7</v>
      </c>
      <c r="G24" s="15">
        <f t="shared" si="2"/>
        <v>66.599999999999994</v>
      </c>
      <c r="H24" s="16">
        <v>1.7</v>
      </c>
      <c r="I24" s="16">
        <v>10</v>
      </c>
      <c r="J24" s="16">
        <v>0</v>
      </c>
      <c r="K24" s="16">
        <v>1.3</v>
      </c>
      <c r="L24" s="16">
        <v>18</v>
      </c>
      <c r="M24" s="16">
        <v>13</v>
      </c>
      <c r="N24" s="16">
        <v>10</v>
      </c>
      <c r="O24" s="16">
        <v>3</v>
      </c>
    </row>
    <row r="25" spans="1:15" s="18" customFormat="1" x14ac:dyDescent="0.2">
      <c r="A25" s="21" t="s">
        <v>80</v>
      </c>
      <c r="B25" s="12"/>
      <c r="C25" s="23"/>
      <c r="D25" s="16">
        <f t="shared" ref="D25:O25" si="3">SUM(D18:D24)</f>
        <v>30.23</v>
      </c>
      <c r="E25" s="16">
        <f t="shared" si="3"/>
        <v>39.950000000000003</v>
      </c>
      <c r="F25" s="16">
        <f t="shared" si="3"/>
        <v>136.88999999999999</v>
      </c>
      <c r="G25" s="16">
        <f>SUM(G18:G24)</f>
        <v>1028.03</v>
      </c>
      <c r="H25" s="16">
        <f t="shared" si="3"/>
        <v>6.5399999999999991</v>
      </c>
      <c r="I25" s="16">
        <f t="shared" si="3"/>
        <v>26.900000000000002</v>
      </c>
      <c r="J25" s="16">
        <f t="shared" si="3"/>
        <v>63.52</v>
      </c>
      <c r="K25" s="16">
        <f t="shared" si="3"/>
        <v>6.9999999999999991</v>
      </c>
      <c r="L25" s="16">
        <f t="shared" si="3"/>
        <v>94</v>
      </c>
      <c r="M25" s="16">
        <f t="shared" si="3"/>
        <v>101.9</v>
      </c>
      <c r="N25" s="16">
        <f t="shared" si="3"/>
        <v>67.5</v>
      </c>
      <c r="O25" s="16">
        <f t="shared" si="3"/>
        <v>10.8</v>
      </c>
    </row>
    <row r="26" spans="1:15" s="18" customFormat="1" x14ac:dyDescent="0.2">
      <c r="A26" s="11"/>
      <c r="B26" s="17" t="s">
        <v>45</v>
      </c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</row>
    <row r="27" spans="1:15" s="18" customFormat="1" ht="22.5" x14ac:dyDescent="0.2">
      <c r="A27" s="6">
        <v>366</v>
      </c>
      <c r="B27" s="47" t="s">
        <v>96</v>
      </c>
      <c r="C27" s="48" t="s">
        <v>74</v>
      </c>
      <c r="D27" s="15">
        <v>12.32</v>
      </c>
      <c r="E27" s="15">
        <v>2.94</v>
      </c>
      <c r="F27" s="15">
        <v>9.94</v>
      </c>
      <c r="G27" s="15">
        <f t="shared" ref="G27:G28" si="4">SUM(D27*4)+(E27*9)+(F27*4)</f>
        <v>115.5</v>
      </c>
      <c r="H27" s="15">
        <v>0</v>
      </c>
      <c r="I27" s="15">
        <v>0.3</v>
      </c>
      <c r="J27" s="15">
        <v>2.7</v>
      </c>
      <c r="K27" s="15">
        <v>0.4</v>
      </c>
      <c r="L27" s="15">
        <v>9.8000000000000007</v>
      </c>
      <c r="M27" s="15">
        <v>15.1</v>
      </c>
      <c r="N27" s="15">
        <v>2.7</v>
      </c>
      <c r="O27" s="15">
        <v>0.8</v>
      </c>
    </row>
    <row r="28" spans="1:15" s="18" customFormat="1" ht="14.25" customHeight="1" x14ac:dyDescent="0.2">
      <c r="A28" s="6">
        <v>686</v>
      </c>
      <c r="B28" s="47" t="s">
        <v>40</v>
      </c>
      <c r="C28" s="48" t="s">
        <v>85</v>
      </c>
      <c r="D28" s="15">
        <v>0.4</v>
      </c>
      <c r="E28" s="15">
        <v>0</v>
      </c>
      <c r="F28" s="15">
        <v>4</v>
      </c>
      <c r="G28" s="15">
        <f t="shared" si="4"/>
        <v>17.600000000000001</v>
      </c>
      <c r="H28" s="15">
        <v>0.06</v>
      </c>
      <c r="I28" s="16">
        <v>3.1</v>
      </c>
      <c r="J28" s="16">
        <v>0.01</v>
      </c>
      <c r="K28" s="15">
        <v>1.6</v>
      </c>
      <c r="L28" s="15">
        <v>8</v>
      </c>
      <c r="M28" s="15">
        <v>8</v>
      </c>
      <c r="N28" s="15">
        <v>4</v>
      </c>
      <c r="O28" s="15">
        <v>1</v>
      </c>
    </row>
    <row r="29" spans="1:15" s="18" customFormat="1" x14ac:dyDescent="0.2">
      <c r="A29" s="6" t="s">
        <v>80</v>
      </c>
      <c r="B29" s="12"/>
      <c r="C29" s="20"/>
      <c r="D29" s="15">
        <f t="shared" ref="D29:O29" si="5">SUM(D27:D28)</f>
        <v>12.72</v>
      </c>
      <c r="E29" s="15">
        <f t="shared" si="5"/>
        <v>2.94</v>
      </c>
      <c r="F29" s="15">
        <f t="shared" si="5"/>
        <v>13.94</v>
      </c>
      <c r="G29" s="15">
        <f>SUM(G27:G28)</f>
        <v>133.1</v>
      </c>
      <c r="H29" s="15">
        <f t="shared" si="5"/>
        <v>0.06</v>
      </c>
      <c r="I29" s="16">
        <f t="shared" si="5"/>
        <v>3.4</v>
      </c>
      <c r="J29" s="16">
        <f t="shared" si="5"/>
        <v>2.71</v>
      </c>
      <c r="K29" s="15">
        <f t="shared" si="5"/>
        <v>2</v>
      </c>
      <c r="L29" s="15">
        <f t="shared" si="5"/>
        <v>17.8</v>
      </c>
      <c r="M29" s="15">
        <f t="shared" si="5"/>
        <v>23.1</v>
      </c>
      <c r="N29" s="15">
        <f t="shared" si="5"/>
        <v>6.7</v>
      </c>
      <c r="O29" s="15">
        <f t="shared" si="5"/>
        <v>1.8</v>
      </c>
    </row>
    <row r="30" spans="1:15" s="18" customFormat="1" x14ac:dyDescent="0.2">
      <c r="A30" s="13" t="s">
        <v>80</v>
      </c>
      <c r="B30" s="5"/>
      <c r="C30" s="7"/>
      <c r="D30" s="24">
        <f t="shared" ref="D30:O30" si="6">SUM(D16,D25,D29)</f>
        <v>55</v>
      </c>
      <c r="E30" s="24">
        <f t="shared" si="6"/>
        <v>45.96</v>
      </c>
      <c r="F30" s="24">
        <f t="shared" si="6"/>
        <v>232.5</v>
      </c>
      <c r="G30" s="24">
        <f>SUM(G16+G25+G29)</f>
        <v>1219.53</v>
      </c>
      <c r="H30" s="24">
        <f t="shared" si="6"/>
        <v>6.879999999999999</v>
      </c>
      <c r="I30" s="24">
        <f t="shared" si="6"/>
        <v>30.5</v>
      </c>
      <c r="J30" s="24">
        <f t="shared" si="6"/>
        <v>95.73</v>
      </c>
      <c r="K30" s="24">
        <f t="shared" si="6"/>
        <v>11.5</v>
      </c>
      <c r="L30" s="24">
        <f t="shared" si="6"/>
        <v>170.8</v>
      </c>
      <c r="M30" s="24">
        <f t="shared" si="6"/>
        <v>178.70000000000002</v>
      </c>
      <c r="N30" s="24">
        <f t="shared" si="6"/>
        <v>85.7</v>
      </c>
      <c r="O30" s="24">
        <f t="shared" si="6"/>
        <v>15.900000000000002</v>
      </c>
    </row>
    <row r="31" spans="1:15" s="18" customFormat="1" x14ac:dyDescent="0.2">
      <c r="C31" s="19"/>
      <c r="O31" s="25"/>
    </row>
    <row r="32" spans="1:15" s="18" customFormat="1" x14ac:dyDescent="0.2">
      <c r="A32" s="3"/>
      <c r="C32" s="19"/>
    </row>
    <row r="33" spans="1:15" s="18" customFormat="1" x14ac:dyDescent="0.2">
      <c r="C33" s="19"/>
    </row>
    <row r="34" spans="1:15" s="18" customFormat="1" x14ac:dyDescent="0.2">
      <c r="B34" s="2" t="s">
        <v>0</v>
      </c>
      <c r="C34" s="18" t="s">
        <v>49</v>
      </c>
    </row>
    <row r="35" spans="1:15" s="18" customFormat="1" x14ac:dyDescent="0.2">
      <c r="B35" s="2" t="s">
        <v>2</v>
      </c>
      <c r="C35" s="18" t="s">
        <v>3</v>
      </c>
    </row>
    <row r="36" spans="1:15" s="18" customFormat="1" x14ac:dyDescent="0.2">
      <c r="B36" s="2" t="s">
        <v>4</v>
      </c>
      <c r="C36" s="18" t="s">
        <v>5</v>
      </c>
    </row>
    <row r="37" spans="1:15" s="18" customFormat="1" ht="45" x14ac:dyDescent="0.2">
      <c r="A37" s="8" t="s">
        <v>6</v>
      </c>
      <c r="B37" s="9" t="s">
        <v>7</v>
      </c>
      <c r="C37" s="8" t="s">
        <v>8</v>
      </c>
      <c r="D37" s="9" t="s">
        <v>9</v>
      </c>
      <c r="E37" s="9"/>
      <c r="F37" s="9"/>
      <c r="G37" s="8" t="s">
        <v>10</v>
      </c>
      <c r="H37" s="9" t="s">
        <v>11</v>
      </c>
      <c r="I37" s="9"/>
      <c r="J37" s="9"/>
      <c r="K37" s="9"/>
      <c r="L37" s="9" t="s">
        <v>12</v>
      </c>
      <c r="M37" s="9"/>
      <c r="N37" s="9"/>
      <c r="O37" s="9"/>
    </row>
    <row r="38" spans="1:15" s="18" customFormat="1" x14ac:dyDescent="0.2">
      <c r="A38" s="8"/>
      <c r="B38" s="9"/>
      <c r="C38" s="8"/>
      <c r="D38" s="8" t="s">
        <v>13</v>
      </c>
      <c r="E38" s="8" t="s">
        <v>14</v>
      </c>
      <c r="F38" s="8" t="s">
        <v>15</v>
      </c>
      <c r="G38" s="8"/>
      <c r="H38" s="8" t="s">
        <v>16</v>
      </c>
      <c r="I38" s="8" t="s">
        <v>17</v>
      </c>
      <c r="J38" s="8" t="s">
        <v>18</v>
      </c>
      <c r="K38" s="8" t="s">
        <v>19</v>
      </c>
      <c r="L38" s="8" t="s">
        <v>20</v>
      </c>
      <c r="M38" s="8" t="s">
        <v>21</v>
      </c>
      <c r="N38" s="8" t="s">
        <v>22</v>
      </c>
      <c r="O38" s="8" t="s">
        <v>23</v>
      </c>
    </row>
    <row r="39" spans="1:15" s="18" customFormat="1" x14ac:dyDescent="0.2">
      <c r="A39" s="6" t="s">
        <v>24</v>
      </c>
      <c r="B39" s="10" t="s">
        <v>25</v>
      </c>
      <c r="C39" s="6" t="s">
        <v>26</v>
      </c>
      <c r="D39" s="6" t="s">
        <v>27</v>
      </c>
      <c r="E39" s="6" t="s">
        <v>28</v>
      </c>
      <c r="F39" s="6" t="s">
        <v>29</v>
      </c>
      <c r="G39" s="6" t="s">
        <v>30</v>
      </c>
      <c r="H39" s="6" t="s">
        <v>31</v>
      </c>
      <c r="I39" s="6" t="s">
        <v>32</v>
      </c>
      <c r="J39" s="6" t="s">
        <v>33</v>
      </c>
      <c r="K39" s="6" t="s">
        <v>34</v>
      </c>
      <c r="L39" s="6" t="s">
        <v>35</v>
      </c>
      <c r="M39" s="6" t="s">
        <v>36</v>
      </c>
      <c r="N39" s="6" t="s">
        <v>37</v>
      </c>
      <c r="O39" s="6" t="s">
        <v>38</v>
      </c>
    </row>
    <row r="40" spans="1:15" s="18" customFormat="1" x14ac:dyDescent="0.2">
      <c r="A40" s="11"/>
      <c r="B40" s="17" t="s">
        <v>39</v>
      </c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</row>
    <row r="41" spans="1:15" s="18" customFormat="1" ht="22.5" x14ac:dyDescent="0.2">
      <c r="A41" s="6">
        <v>311</v>
      </c>
      <c r="B41" s="47" t="s">
        <v>72</v>
      </c>
      <c r="C41" s="48" t="s">
        <v>133</v>
      </c>
      <c r="D41" s="15">
        <v>5.4</v>
      </c>
      <c r="E41" s="15">
        <v>5.76</v>
      </c>
      <c r="F41" s="15">
        <v>27.54</v>
      </c>
      <c r="G41" s="15">
        <f>SUM(D41*4)+(E41*9)+(F41*4)</f>
        <v>183.6</v>
      </c>
      <c r="H41" s="15">
        <v>0</v>
      </c>
      <c r="I41" s="15">
        <v>0.4</v>
      </c>
      <c r="J41" s="15">
        <v>46.02</v>
      </c>
      <c r="K41" s="15">
        <v>0.9</v>
      </c>
      <c r="L41" s="15">
        <v>0</v>
      </c>
      <c r="M41" s="15">
        <v>139</v>
      </c>
      <c r="N41" s="15">
        <v>29</v>
      </c>
      <c r="O41" s="15">
        <v>1</v>
      </c>
    </row>
    <row r="42" spans="1:15" s="18" customFormat="1" ht="15" customHeight="1" x14ac:dyDescent="0.2">
      <c r="A42" s="6"/>
      <c r="B42" s="12" t="s">
        <v>68</v>
      </c>
      <c r="C42" s="20" t="s">
        <v>50</v>
      </c>
      <c r="D42" s="15">
        <v>2.25</v>
      </c>
      <c r="E42" s="15">
        <v>0.87</v>
      </c>
      <c r="F42" s="15">
        <v>15.27</v>
      </c>
      <c r="G42" s="15">
        <f t="shared" ref="G42:G43" si="7">SUM(D42*4)+(E42*9)+(F42*4)</f>
        <v>77.91</v>
      </c>
      <c r="H42" s="15">
        <v>0.12</v>
      </c>
      <c r="I42" s="15">
        <v>0.11</v>
      </c>
      <c r="J42" s="15">
        <v>29.5</v>
      </c>
      <c r="K42" s="15">
        <v>0.7</v>
      </c>
      <c r="L42" s="15">
        <v>19</v>
      </c>
      <c r="M42" s="15">
        <v>30</v>
      </c>
      <c r="N42" s="15">
        <v>5</v>
      </c>
      <c r="O42" s="15">
        <v>0.6</v>
      </c>
    </row>
    <row r="43" spans="1:15" s="18" customFormat="1" ht="12.75" customHeight="1" x14ac:dyDescent="0.2">
      <c r="A43" s="6">
        <v>686</v>
      </c>
      <c r="B43" s="47" t="s">
        <v>40</v>
      </c>
      <c r="C43" s="48" t="s">
        <v>85</v>
      </c>
      <c r="D43" s="15">
        <v>0.4</v>
      </c>
      <c r="E43" s="15">
        <v>0</v>
      </c>
      <c r="F43" s="15">
        <v>4</v>
      </c>
      <c r="G43" s="15">
        <f t="shared" si="7"/>
        <v>17.600000000000001</v>
      </c>
      <c r="H43" s="15">
        <v>0.06</v>
      </c>
      <c r="I43" s="16">
        <v>3.1</v>
      </c>
      <c r="J43" s="16">
        <v>0.01</v>
      </c>
      <c r="K43" s="15">
        <v>1.6</v>
      </c>
      <c r="L43" s="15">
        <v>8</v>
      </c>
      <c r="M43" s="15">
        <v>8</v>
      </c>
      <c r="N43" s="15">
        <v>4</v>
      </c>
      <c r="O43" s="15">
        <v>1</v>
      </c>
    </row>
    <row r="44" spans="1:15" s="18" customFormat="1" x14ac:dyDescent="0.2">
      <c r="A44" s="21" t="s">
        <v>80</v>
      </c>
      <c r="B44" s="12"/>
      <c r="C44" s="23"/>
      <c r="D44" s="16">
        <f t="shared" ref="D44:O44" si="8">SUM(D41:D43)</f>
        <v>8.0500000000000007</v>
      </c>
      <c r="E44" s="16">
        <f t="shared" si="8"/>
        <v>6.63</v>
      </c>
      <c r="F44" s="23">
        <f t="shared" si="8"/>
        <v>46.81</v>
      </c>
      <c r="G44" s="16">
        <f t="shared" si="8"/>
        <v>279.11</v>
      </c>
      <c r="H44" s="16">
        <f t="shared" si="8"/>
        <v>0.18</v>
      </c>
      <c r="I44" s="16">
        <f t="shared" si="8"/>
        <v>3.6100000000000003</v>
      </c>
      <c r="J44" s="16">
        <f t="shared" si="8"/>
        <v>75.530000000000015</v>
      </c>
      <c r="K44" s="16">
        <f t="shared" si="8"/>
        <v>3.2</v>
      </c>
      <c r="L44" s="16">
        <f t="shared" si="8"/>
        <v>27</v>
      </c>
      <c r="M44" s="16">
        <f t="shared" si="8"/>
        <v>177</v>
      </c>
      <c r="N44" s="16">
        <f t="shared" si="8"/>
        <v>38</v>
      </c>
      <c r="O44" s="16">
        <f t="shared" si="8"/>
        <v>2.6</v>
      </c>
    </row>
    <row r="45" spans="1:15" s="18" customFormat="1" x14ac:dyDescent="0.2">
      <c r="A45" s="11"/>
      <c r="B45" s="17" t="s">
        <v>41</v>
      </c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</row>
    <row r="46" spans="1:15" s="18" customFormat="1" ht="21" customHeight="1" x14ac:dyDescent="0.2">
      <c r="A46" s="21"/>
      <c r="B46" s="34" t="s">
        <v>82</v>
      </c>
      <c r="C46" s="49" t="s">
        <v>50</v>
      </c>
      <c r="D46" s="16">
        <v>2.13</v>
      </c>
      <c r="E46" s="16">
        <v>0</v>
      </c>
      <c r="F46" s="16">
        <v>2.2999999999999998</v>
      </c>
      <c r="G46" s="15">
        <f t="shared" ref="G46:G52" si="9">SUM(D46*4)+(E46*9)+(F46*4)</f>
        <v>17.72</v>
      </c>
      <c r="H46" s="16">
        <v>0.1</v>
      </c>
      <c r="I46" s="16">
        <v>6</v>
      </c>
      <c r="J46" s="16">
        <v>10</v>
      </c>
      <c r="K46" s="16">
        <v>1.5</v>
      </c>
      <c r="L46" s="16">
        <v>20</v>
      </c>
      <c r="M46" s="16">
        <v>5</v>
      </c>
      <c r="N46" s="16">
        <v>1.3</v>
      </c>
      <c r="O46" s="16">
        <v>0.8</v>
      </c>
    </row>
    <row r="47" spans="1:15" s="18" customFormat="1" ht="22.5" x14ac:dyDescent="0.2">
      <c r="A47" s="6">
        <v>147</v>
      </c>
      <c r="B47" s="47" t="s">
        <v>104</v>
      </c>
      <c r="C47" s="20" t="s">
        <v>79</v>
      </c>
      <c r="D47" s="15">
        <v>3</v>
      </c>
      <c r="E47" s="15">
        <v>3.6</v>
      </c>
      <c r="F47" s="15">
        <v>6.6</v>
      </c>
      <c r="G47" s="15">
        <f t="shared" si="9"/>
        <v>70.8</v>
      </c>
      <c r="H47" s="15">
        <v>0.1</v>
      </c>
      <c r="I47" s="15">
        <v>6.1</v>
      </c>
      <c r="J47" s="15">
        <v>26</v>
      </c>
      <c r="K47" s="15">
        <v>2.6</v>
      </c>
      <c r="L47" s="15">
        <v>3</v>
      </c>
      <c r="M47" s="15">
        <v>5.9</v>
      </c>
      <c r="N47" s="15">
        <v>6</v>
      </c>
      <c r="O47" s="15">
        <v>12</v>
      </c>
    </row>
    <row r="48" spans="1:15" s="18" customFormat="1" x14ac:dyDescent="0.2">
      <c r="A48" s="6">
        <v>423</v>
      </c>
      <c r="B48" s="47" t="s">
        <v>105</v>
      </c>
      <c r="C48" s="48" t="s">
        <v>106</v>
      </c>
      <c r="D48" s="15">
        <v>18.37</v>
      </c>
      <c r="E48" s="15">
        <v>12.43</v>
      </c>
      <c r="F48" s="15">
        <v>6.49</v>
      </c>
      <c r="G48" s="15">
        <f t="shared" si="9"/>
        <v>211.31000000000003</v>
      </c>
      <c r="H48" s="15">
        <v>0</v>
      </c>
      <c r="I48" s="15">
        <v>10</v>
      </c>
      <c r="J48" s="15">
        <v>7.4</v>
      </c>
      <c r="K48" s="15">
        <v>2.37</v>
      </c>
      <c r="L48" s="15">
        <v>15.54</v>
      </c>
      <c r="M48" s="15">
        <v>6.12</v>
      </c>
      <c r="N48" s="15">
        <v>25.9</v>
      </c>
      <c r="O48" s="15">
        <v>0.74</v>
      </c>
    </row>
    <row r="49" spans="1:15" s="18" customFormat="1" ht="14.25" customHeight="1" x14ac:dyDescent="0.2">
      <c r="A49" s="6">
        <v>508</v>
      </c>
      <c r="B49" s="47" t="s">
        <v>61</v>
      </c>
      <c r="C49" s="20" t="s">
        <v>99</v>
      </c>
      <c r="D49" s="15">
        <v>6.75</v>
      </c>
      <c r="E49" s="15">
        <v>3.45</v>
      </c>
      <c r="F49" s="15">
        <v>37.5</v>
      </c>
      <c r="G49" s="15">
        <f t="shared" si="9"/>
        <v>208.05</v>
      </c>
      <c r="H49" s="15">
        <v>0.1</v>
      </c>
      <c r="I49" s="15">
        <v>0</v>
      </c>
      <c r="J49" s="15">
        <v>23.6</v>
      </c>
      <c r="K49" s="15">
        <v>1.2</v>
      </c>
      <c r="L49" s="15">
        <v>3</v>
      </c>
      <c r="M49" s="15">
        <v>0.5</v>
      </c>
      <c r="N49" s="15">
        <v>18</v>
      </c>
      <c r="O49" s="15">
        <v>0</v>
      </c>
    </row>
    <row r="50" spans="1:15" s="18" customFormat="1" ht="14.25" customHeight="1" x14ac:dyDescent="0.2">
      <c r="A50" s="6">
        <v>634</v>
      </c>
      <c r="B50" s="47" t="s">
        <v>147</v>
      </c>
      <c r="C50" s="20" t="s">
        <v>62</v>
      </c>
      <c r="D50" s="15">
        <v>0.4</v>
      </c>
      <c r="E50" s="15">
        <v>0</v>
      </c>
      <c r="F50" s="15">
        <v>37.799999999999997</v>
      </c>
      <c r="G50" s="15">
        <f t="shared" si="9"/>
        <v>152.79999999999998</v>
      </c>
      <c r="H50" s="15">
        <v>0.03</v>
      </c>
      <c r="I50" s="15">
        <v>19</v>
      </c>
      <c r="J50" s="15">
        <v>0</v>
      </c>
      <c r="K50" s="15">
        <v>1.2</v>
      </c>
      <c r="L50" s="15">
        <v>18</v>
      </c>
      <c r="M50" s="15">
        <v>1.3</v>
      </c>
      <c r="N50" s="15">
        <v>10</v>
      </c>
      <c r="O50" s="15">
        <v>3</v>
      </c>
    </row>
    <row r="51" spans="1:15" s="18" customFormat="1" ht="22.5" x14ac:dyDescent="0.2">
      <c r="A51" s="6"/>
      <c r="B51" s="12" t="s">
        <v>44</v>
      </c>
      <c r="C51" s="20" t="s">
        <v>64</v>
      </c>
      <c r="D51" s="15">
        <v>7.8</v>
      </c>
      <c r="E51" s="15">
        <v>1.8</v>
      </c>
      <c r="F51" s="15">
        <v>24</v>
      </c>
      <c r="G51" s="15">
        <f t="shared" si="9"/>
        <v>143.4</v>
      </c>
      <c r="H51" s="15">
        <v>0.06</v>
      </c>
      <c r="I51" s="15">
        <v>0</v>
      </c>
      <c r="J51" s="15">
        <v>0</v>
      </c>
      <c r="K51" s="15">
        <v>1.3</v>
      </c>
      <c r="L51" s="15">
        <v>21</v>
      </c>
      <c r="M51" s="15">
        <v>95</v>
      </c>
      <c r="N51" s="15">
        <v>28</v>
      </c>
      <c r="O51" s="15">
        <v>2</v>
      </c>
    </row>
    <row r="52" spans="1:15" s="18" customFormat="1" ht="15" customHeight="1" x14ac:dyDescent="0.2">
      <c r="A52" s="6"/>
      <c r="B52" s="55" t="s">
        <v>81</v>
      </c>
      <c r="C52" s="54" t="s">
        <v>50</v>
      </c>
      <c r="D52" s="15">
        <v>24.2</v>
      </c>
      <c r="E52" s="15">
        <v>20.5</v>
      </c>
      <c r="F52" s="15">
        <v>38.450000000000003</v>
      </c>
      <c r="G52" s="15">
        <f t="shared" si="9"/>
        <v>435.1</v>
      </c>
      <c r="H52" s="15">
        <v>15</v>
      </c>
      <c r="I52" s="15">
        <v>90</v>
      </c>
      <c r="J52" s="15">
        <v>0.06</v>
      </c>
      <c r="K52" s="15">
        <v>0</v>
      </c>
      <c r="L52" s="15">
        <v>0</v>
      </c>
      <c r="M52" s="15">
        <v>1.6</v>
      </c>
      <c r="N52" s="15">
        <v>5</v>
      </c>
      <c r="O52" s="15">
        <v>0</v>
      </c>
    </row>
    <row r="53" spans="1:15" s="18" customFormat="1" x14ac:dyDescent="0.2">
      <c r="A53" s="21" t="s">
        <v>80</v>
      </c>
      <c r="B53" s="12"/>
      <c r="C53" s="23"/>
      <c r="D53" s="16">
        <f t="shared" ref="D53:O53" si="10">SUM(D46:D52)</f>
        <v>62.649999999999991</v>
      </c>
      <c r="E53" s="16">
        <f t="shared" si="10"/>
        <v>41.78</v>
      </c>
      <c r="F53" s="16">
        <f t="shared" si="10"/>
        <v>153.13999999999999</v>
      </c>
      <c r="G53" s="16">
        <f t="shared" si="10"/>
        <v>1239.18</v>
      </c>
      <c r="H53" s="16">
        <f t="shared" si="10"/>
        <v>15.39</v>
      </c>
      <c r="I53" s="16">
        <f t="shared" si="10"/>
        <v>131.1</v>
      </c>
      <c r="J53" s="16">
        <f t="shared" si="10"/>
        <v>67.06</v>
      </c>
      <c r="K53" s="16">
        <f t="shared" si="10"/>
        <v>10.17</v>
      </c>
      <c r="L53" s="16">
        <f t="shared" si="10"/>
        <v>80.539999999999992</v>
      </c>
      <c r="M53" s="16">
        <f t="shared" si="10"/>
        <v>115.41999999999999</v>
      </c>
      <c r="N53" s="16">
        <f t="shared" si="10"/>
        <v>94.199999999999989</v>
      </c>
      <c r="O53" s="16">
        <f t="shared" si="10"/>
        <v>18.54</v>
      </c>
    </row>
    <row r="54" spans="1:15" s="18" customFormat="1" x14ac:dyDescent="0.2">
      <c r="A54" s="11"/>
      <c r="B54" s="17" t="s">
        <v>45</v>
      </c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</row>
    <row r="55" spans="1:15" s="18" customFormat="1" ht="22.5" x14ac:dyDescent="0.2">
      <c r="A55" s="6">
        <v>340</v>
      </c>
      <c r="B55" s="47" t="s">
        <v>131</v>
      </c>
      <c r="C55" s="48" t="s">
        <v>132</v>
      </c>
      <c r="D55" s="15">
        <v>6.72</v>
      </c>
      <c r="E55" s="15">
        <v>10.78</v>
      </c>
      <c r="F55" s="15">
        <v>1.33</v>
      </c>
      <c r="G55" s="15">
        <f t="shared" ref="G55:G57" si="11">SUM(D55*4)+(E55*9)+(F55*4)</f>
        <v>129.22</v>
      </c>
      <c r="H55" s="15">
        <v>170</v>
      </c>
      <c r="I55" s="15">
        <v>106</v>
      </c>
      <c r="J55" s="15">
        <v>0</v>
      </c>
      <c r="K55" s="15">
        <v>1.3</v>
      </c>
      <c r="L55" s="15">
        <v>12</v>
      </c>
      <c r="M55" s="15">
        <v>9</v>
      </c>
      <c r="N55" s="15">
        <v>10</v>
      </c>
      <c r="O55" s="15">
        <v>28</v>
      </c>
    </row>
    <row r="56" spans="1:15" s="18" customFormat="1" x14ac:dyDescent="0.2">
      <c r="A56" s="6"/>
      <c r="B56" s="47" t="s">
        <v>102</v>
      </c>
      <c r="C56" s="48" t="s">
        <v>50</v>
      </c>
      <c r="D56" s="15">
        <v>2.25</v>
      </c>
      <c r="E56" s="15">
        <v>0.87</v>
      </c>
      <c r="F56" s="15">
        <v>15.27</v>
      </c>
      <c r="G56" s="15">
        <f t="shared" si="11"/>
        <v>77.91</v>
      </c>
      <c r="H56" s="15">
        <v>0.06</v>
      </c>
      <c r="I56" s="15">
        <v>0</v>
      </c>
      <c r="J56" s="15">
        <v>0</v>
      </c>
      <c r="K56" s="15">
        <v>1.6</v>
      </c>
      <c r="L56" s="15">
        <v>5</v>
      </c>
      <c r="M56" s="15">
        <v>8</v>
      </c>
      <c r="N56" s="15">
        <v>4</v>
      </c>
      <c r="O56" s="15">
        <v>1</v>
      </c>
    </row>
    <row r="57" spans="1:15" s="18" customFormat="1" x14ac:dyDescent="0.2">
      <c r="A57" s="6">
        <v>685</v>
      </c>
      <c r="B57" s="47" t="s">
        <v>47</v>
      </c>
      <c r="C57" s="48" t="s">
        <v>62</v>
      </c>
      <c r="D57" s="15">
        <v>0.4</v>
      </c>
      <c r="E57" s="15">
        <v>0</v>
      </c>
      <c r="F57" s="15">
        <v>14.2</v>
      </c>
      <c r="G57" s="15">
        <f t="shared" si="11"/>
        <v>58.4</v>
      </c>
      <c r="H57" s="15">
        <v>0.06</v>
      </c>
      <c r="I57" s="16">
        <v>0</v>
      </c>
      <c r="J57" s="16">
        <v>0</v>
      </c>
      <c r="K57" s="15">
        <v>1.6</v>
      </c>
      <c r="L57" s="15">
        <v>8</v>
      </c>
      <c r="M57" s="15">
        <v>8</v>
      </c>
      <c r="N57" s="15">
        <v>4</v>
      </c>
      <c r="O57" s="15">
        <v>1</v>
      </c>
    </row>
    <row r="58" spans="1:15" s="18" customFormat="1" x14ac:dyDescent="0.2">
      <c r="A58" s="6" t="s">
        <v>80</v>
      </c>
      <c r="B58" s="26"/>
      <c r="C58" s="8"/>
      <c r="D58" s="39">
        <f t="shared" ref="D58:O58" si="12">SUM(D55:D57)</f>
        <v>9.3699999999999992</v>
      </c>
      <c r="E58" s="39">
        <f t="shared" si="12"/>
        <v>11.649999999999999</v>
      </c>
      <c r="F58" s="39">
        <f t="shared" si="12"/>
        <v>30.8</v>
      </c>
      <c r="G58" s="39">
        <f t="shared" si="12"/>
        <v>265.52999999999997</v>
      </c>
      <c r="H58" s="39">
        <f t="shared" si="12"/>
        <v>170.12</v>
      </c>
      <c r="I58" s="39">
        <f t="shared" si="12"/>
        <v>106</v>
      </c>
      <c r="J58" s="39">
        <f t="shared" si="12"/>
        <v>0</v>
      </c>
      <c r="K58" s="39">
        <f t="shared" si="12"/>
        <v>4.5</v>
      </c>
      <c r="L58" s="39">
        <f t="shared" si="12"/>
        <v>25</v>
      </c>
      <c r="M58" s="39">
        <f t="shared" si="12"/>
        <v>25</v>
      </c>
      <c r="N58" s="39">
        <f t="shared" si="12"/>
        <v>18</v>
      </c>
      <c r="O58" s="39">
        <f t="shared" si="12"/>
        <v>30</v>
      </c>
    </row>
    <row r="59" spans="1:15" s="18" customFormat="1" x14ac:dyDescent="0.2">
      <c r="A59" s="13" t="s">
        <v>80</v>
      </c>
      <c r="B59" s="5"/>
      <c r="C59" s="5"/>
      <c r="D59" s="24">
        <f t="shared" ref="D59:O59" si="13">SUM(D44,D53,D58)</f>
        <v>80.069999999999993</v>
      </c>
      <c r="E59" s="24">
        <f t="shared" si="13"/>
        <v>60.06</v>
      </c>
      <c r="F59" s="24">
        <f t="shared" si="13"/>
        <v>230.75</v>
      </c>
      <c r="G59" s="24">
        <f>SUM(G44+G53+G58)</f>
        <v>1783.82</v>
      </c>
      <c r="H59" s="24">
        <f t="shared" si="13"/>
        <v>185.69</v>
      </c>
      <c r="I59" s="24">
        <f t="shared" si="13"/>
        <v>240.71</v>
      </c>
      <c r="J59" s="24">
        <f t="shared" si="13"/>
        <v>142.59000000000003</v>
      </c>
      <c r="K59" s="24">
        <f t="shared" si="13"/>
        <v>17.87</v>
      </c>
      <c r="L59" s="24">
        <f t="shared" si="13"/>
        <v>132.54</v>
      </c>
      <c r="M59" s="24">
        <f t="shared" si="13"/>
        <v>317.41999999999996</v>
      </c>
      <c r="N59" s="24">
        <f t="shared" si="13"/>
        <v>150.19999999999999</v>
      </c>
      <c r="O59" s="24">
        <f t="shared" si="13"/>
        <v>51.14</v>
      </c>
    </row>
    <row r="60" spans="1:15" s="18" customFormat="1" x14ac:dyDescent="0.2">
      <c r="C60" s="19"/>
      <c r="G60" s="27"/>
      <c r="O60" s="25"/>
    </row>
    <row r="61" spans="1:15" s="18" customFormat="1" x14ac:dyDescent="0.2">
      <c r="A61" s="3"/>
      <c r="C61" s="19"/>
    </row>
    <row r="62" spans="1:15" s="18" customFormat="1" x14ac:dyDescent="0.2">
      <c r="C62" s="19"/>
    </row>
    <row r="63" spans="1:15" s="18" customFormat="1" x14ac:dyDescent="0.2">
      <c r="B63" s="2" t="s">
        <v>0</v>
      </c>
      <c r="C63" s="18" t="s">
        <v>51</v>
      </c>
    </row>
    <row r="64" spans="1:15" s="18" customFormat="1" x14ac:dyDescent="0.2">
      <c r="B64" s="2" t="s">
        <v>2</v>
      </c>
      <c r="C64" s="18" t="s">
        <v>3</v>
      </c>
    </row>
    <row r="65" spans="1:15" s="18" customFormat="1" x14ac:dyDescent="0.2">
      <c r="B65" s="2" t="s">
        <v>4</v>
      </c>
      <c r="C65" s="18" t="s">
        <v>5</v>
      </c>
    </row>
    <row r="66" spans="1:15" s="18" customFormat="1" ht="45" x14ac:dyDescent="0.2">
      <c r="A66" s="8" t="s">
        <v>6</v>
      </c>
      <c r="B66" s="9" t="s">
        <v>7</v>
      </c>
      <c r="C66" s="8" t="s">
        <v>8</v>
      </c>
      <c r="D66" s="9" t="s">
        <v>9</v>
      </c>
      <c r="E66" s="9"/>
      <c r="F66" s="9"/>
      <c r="G66" s="8" t="s">
        <v>10</v>
      </c>
      <c r="H66" s="9" t="s">
        <v>11</v>
      </c>
      <c r="I66" s="9"/>
      <c r="J66" s="9"/>
      <c r="K66" s="9"/>
      <c r="L66" s="9" t="s">
        <v>12</v>
      </c>
      <c r="M66" s="9"/>
      <c r="N66" s="9"/>
      <c r="O66" s="9"/>
    </row>
    <row r="67" spans="1:15" s="18" customFormat="1" x14ac:dyDescent="0.2">
      <c r="A67" s="8"/>
      <c r="B67" s="9"/>
      <c r="C67" s="8"/>
      <c r="D67" s="8" t="s">
        <v>13</v>
      </c>
      <c r="E67" s="8" t="s">
        <v>14</v>
      </c>
      <c r="F67" s="8" t="s">
        <v>15</v>
      </c>
      <c r="G67" s="8"/>
      <c r="H67" s="8" t="s">
        <v>16</v>
      </c>
      <c r="I67" s="8" t="s">
        <v>17</v>
      </c>
      <c r="J67" s="8" t="s">
        <v>18</v>
      </c>
      <c r="K67" s="8" t="s">
        <v>19</v>
      </c>
      <c r="L67" s="8" t="s">
        <v>20</v>
      </c>
      <c r="M67" s="8" t="s">
        <v>21</v>
      </c>
      <c r="N67" s="8" t="s">
        <v>22</v>
      </c>
      <c r="O67" s="8" t="s">
        <v>23</v>
      </c>
    </row>
    <row r="68" spans="1:15" s="18" customFormat="1" x14ac:dyDescent="0.2">
      <c r="A68" s="6" t="s">
        <v>24</v>
      </c>
      <c r="B68" s="10" t="s">
        <v>25</v>
      </c>
      <c r="C68" s="6" t="s">
        <v>26</v>
      </c>
      <c r="D68" s="6" t="s">
        <v>27</v>
      </c>
      <c r="E68" s="6" t="s">
        <v>28</v>
      </c>
      <c r="F68" s="6" t="s">
        <v>29</v>
      </c>
      <c r="G68" s="6" t="s">
        <v>30</v>
      </c>
      <c r="H68" s="6" t="s">
        <v>31</v>
      </c>
      <c r="I68" s="6" t="s">
        <v>32</v>
      </c>
      <c r="J68" s="6" t="s">
        <v>33</v>
      </c>
      <c r="K68" s="6" t="s">
        <v>34</v>
      </c>
      <c r="L68" s="6" t="s">
        <v>35</v>
      </c>
      <c r="M68" s="6" t="s">
        <v>36</v>
      </c>
      <c r="N68" s="6" t="s">
        <v>37</v>
      </c>
      <c r="O68" s="6" t="s">
        <v>38</v>
      </c>
    </row>
    <row r="69" spans="1:15" s="18" customFormat="1" x14ac:dyDescent="0.2">
      <c r="A69" s="11"/>
      <c r="B69" s="17" t="s">
        <v>52</v>
      </c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7"/>
    </row>
    <row r="70" spans="1:15" s="18" customFormat="1" ht="33.75" x14ac:dyDescent="0.2">
      <c r="A70" s="6">
        <v>311</v>
      </c>
      <c r="B70" s="47" t="s">
        <v>93</v>
      </c>
      <c r="C70" s="48" t="s">
        <v>133</v>
      </c>
      <c r="D70" s="15">
        <v>5.76</v>
      </c>
      <c r="E70" s="15">
        <v>7.38</v>
      </c>
      <c r="F70" s="15">
        <v>25.56</v>
      </c>
      <c r="G70" s="15">
        <f t="shared" ref="G70:G72" si="14">SUM(D70*4)+(E70*9)+(F70*4)</f>
        <v>191.7</v>
      </c>
      <c r="H70" s="15">
        <v>0.1</v>
      </c>
      <c r="I70" s="15">
        <v>0.02</v>
      </c>
      <c r="J70" s="15">
        <v>1.24</v>
      </c>
      <c r="K70" s="15">
        <v>0.2</v>
      </c>
      <c r="L70" s="15">
        <v>31</v>
      </c>
      <c r="M70" s="15">
        <v>7.5</v>
      </c>
      <c r="N70" s="15">
        <v>27</v>
      </c>
      <c r="O70" s="15">
        <v>1.7</v>
      </c>
    </row>
    <row r="71" spans="1:15" s="18" customFormat="1" ht="14.25" customHeight="1" x14ac:dyDescent="0.2">
      <c r="A71" s="6"/>
      <c r="B71" s="12" t="s">
        <v>68</v>
      </c>
      <c r="C71" s="20" t="s">
        <v>50</v>
      </c>
      <c r="D71" s="15">
        <v>2.25</v>
      </c>
      <c r="E71" s="15">
        <v>0.87</v>
      </c>
      <c r="F71" s="15">
        <v>15.27</v>
      </c>
      <c r="G71" s="15">
        <f t="shared" si="14"/>
        <v>77.91</v>
      </c>
      <c r="H71" s="15">
        <v>0.01</v>
      </c>
      <c r="I71" s="15">
        <v>0.32</v>
      </c>
      <c r="J71" s="15">
        <v>29.5</v>
      </c>
      <c r="K71" s="15">
        <v>0.7</v>
      </c>
      <c r="L71" s="15">
        <v>19</v>
      </c>
      <c r="M71" s="15">
        <v>30</v>
      </c>
      <c r="N71" s="15">
        <v>5</v>
      </c>
      <c r="O71" s="15">
        <v>0.6</v>
      </c>
    </row>
    <row r="72" spans="1:15" s="18" customFormat="1" ht="14.25" customHeight="1" x14ac:dyDescent="0.2">
      <c r="A72" s="6">
        <v>685</v>
      </c>
      <c r="B72" s="47" t="s">
        <v>47</v>
      </c>
      <c r="C72" s="48" t="s">
        <v>62</v>
      </c>
      <c r="D72" s="15">
        <v>0.4</v>
      </c>
      <c r="E72" s="15">
        <v>0</v>
      </c>
      <c r="F72" s="15">
        <v>14.2</v>
      </c>
      <c r="G72" s="15">
        <f t="shared" si="14"/>
        <v>58.4</v>
      </c>
      <c r="H72" s="15">
        <v>0.06</v>
      </c>
      <c r="I72" s="16">
        <v>0</v>
      </c>
      <c r="J72" s="16">
        <v>0</v>
      </c>
      <c r="K72" s="15">
        <v>1.6</v>
      </c>
      <c r="L72" s="15">
        <v>8</v>
      </c>
      <c r="M72" s="15">
        <v>8</v>
      </c>
      <c r="N72" s="15">
        <v>4</v>
      </c>
      <c r="O72" s="15">
        <v>1</v>
      </c>
    </row>
    <row r="73" spans="1:15" s="18" customFormat="1" x14ac:dyDescent="0.2">
      <c r="A73" s="21" t="s">
        <v>48</v>
      </c>
      <c r="B73" s="12"/>
      <c r="C73" s="23"/>
      <c r="D73" s="16">
        <f t="shared" ref="D73:O73" si="15">SUM(D70:D72)</f>
        <v>8.41</v>
      </c>
      <c r="E73" s="16">
        <f t="shared" si="15"/>
        <v>8.25</v>
      </c>
      <c r="F73" s="16">
        <f t="shared" si="15"/>
        <v>55.03</v>
      </c>
      <c r="G73" s="16">
        <f t="shared" si="15"/>
        <v>328.01</v>
      </c>
      <c r="H73" s="16">
        <f t="shared" si="15"/>
        <v>0.16999999999999998</v>
      </c>
      <c r="I73" s="16">
        <f t="shared" si="15"/>
        <v>0.34</v>
      </c>
      <c r="J73" s="16">
        <f t="shared" si="15"/>
        <v>30.74</v>
      </c>
      <c r="K73" s="16">
        <f t="shared" si="15"/>
        <v>2.5</v>
      </c>
      <c r="L73" s="16">
        <f t="shared" si="15"/>
        <v>58</v>
      </c>
      <c r="M73" s="16">
        <f t="shared" si="15"/>
        <v>45.5</v>
      </c>
      <c r="N73" s="16">
        <f t="shared" si="15"/>
        <v>36</v>
      </c>
      <c r="O73" s="16">
        <f t="shared" si="15"/>
        <v>3.3</v>
      </c>
    </row>
    <row r="74" spans="1:15" s="18" customFormat="1" x14ac:dyDescent="0.2">
      <c r="A74" s="11"/>
      <c r="B74" s="17" t="s">
        <v>41</v>
      </c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</row>
    <row r="75" spans="1:15" s="18" customFormat="1" ht="14.25" customHeight="1" x14ac:dyDescent="0.2">
      <c r="A75" s="21"/>
      <c r="B75" s="47" t="s">
        <v>75</v>
      </c>
      <c r="C75" s="23" t="s">
        <v>67</v>
      </c>
      <c r="D75" s="16">
        <v>0.32</v>
      </c>
      <c r="E75" s="16">
        <v>0.04</v>
      </c>
      <c r="F75" s="16">
        <v>1.1200000000000001</v>
      </c>
      <c r="G75" s="15">
        <f t="shared" ref="G75:G81" si="16">SUM(D75*4)+(E75*9)+(F75*4)</f>
        <v>6.120000000000001</v>
      </c>
      <c r="H75" s="16">
        <v>0.32</v>
      </c>
      <c r="I75" s="16">
        <v>6</v>
      </c>
      <c r="J75" s="16">
        <v>10</v>
      </c>
      <c r="K75" s="16">
        <v>1.5</v>
      </c>
      <c r="L75" s="16">
        <v>20</v>
      </c>
      <c r="M75" s="16">
        <v>5.2</v>
      </c>
      <c r="N75" s="16">
        <v>1.3</v>
      </c>
      <c r="O75" s="16">
        <v>0.8</v>
      </c>
    </row>
    <row r="76" spans="1:15" s="18" customFormat="1" ht="22.5" x14ac:dyDescent="0.2">
      <c r="A76" s="6">
        <v>132</v>
      </c>
      <c r="B76" s="47" t="s">
        <v>77</v>
      </c>
      <c r="C76" s="20" t="s">
        <v>78</v>
      </c>
      <c r="D76" s="15">
        <v>2.8</v>
      </c>
      <c r="E76" s="15">
        <v>4</v>
      </c>
      <c r="F76" s="15">
        <v>10</v>
      </c>
      <c r="G76" s="15">
        <f t="shared" si="16"/>
        <v>87.2</v>
      </c>
      <c r="H76" s="15">
        <v>0.36</v>
      </c>
      <c r="I76" s="15">
        <v>6</v>
      </c>
      <c r="J76" s="15">
        <v>12.2</v>
      </c>
      <c r="K76" s="15">
        <v>2.2999999999999998</v>
      </c>
      <c r="L76" s="15">
        <v>4.3</v>
      </c>
      <c r="M76" s="15">
        <v>4</v>
      </c>
      <c r="N76" s="15">
        <v>1</v>
      </c>
      <c r="O76" s="15">
        <v>1.2</v>
      </c>
    </row>
    <row r="77" spans="1:15" s="18" customFormat="1" ht="14.25" customHeight="1" x14ac:dyDescent="0.2">
      <c r="A77" s="6">
        <v>371</v>
      </c>
      <c r="B77" s="47" t="s">
        <v>83</v>
      </c>
      <c r="C77" s="48" t="s">
        <v>65</v>
      </c>
      <c r="D77" s="15">
        <v>16.03</v>
      </c>
      <c r="E77" s="15">
        <v>5.46</v>
      </c>
      <c r="F77" s="15">
        <v>4.58</v>
      </c>
      <c r="G77" s="15">
        <f t="shared" si="16"/>
        <v>131.58000000000001</v>
      </c>
      <c r="H77" s="15">
        <v>7.0000000000000007E-2</v>
      </c>
      <c r="I77" s="15">
        <v>0.44</v>
      </c>
      <c r="J77" s="15">
        <v>17.02</v>
      </c>
      <c r="K77" s="15">
        <v>2.5099999999999998</v>
      </c>
      <c r="L77" s="15">
        <v>22.94</v>
      </c>
      <c r="M77" s="15">
        <v>4.5999999999999996</v>
      </c>
      <c r="N77" s="15">
        <v>8.8800000000000008</v>
      </c>
      <c r="O77" s="15">
        <v>0.74</v>
      </c>
    </row>
    <row r="78" spans="1:15" s="18" customFormat="1" ht="15" customHeight="1" x14ac:dyDescent="0.2">
      <c r="A78" s="6">
        <v>520</v>
      </c>
      <c r="B78" s="51" t="s">
        <v>76</v>
      </c>
      <c r="C78" s="20" t="s">
        <v>99</v>
      </c>
      <c r="D78" s="15">
        <v>3.75</v>
      </c>
      <c r="E78" s="15">
        <v>6.3</v>
      </c>
      <c r="F78" s="15">
        <v>22.05</v>
      </c>
      <c r="G78" s="15">
        <f t="shared" si="16"/>
        <v>159.89999999999998</v>
      </c>
      <c r="H78" s="15">
        <v>0.1</v>
      </c>
      <c r="I78" s="15">
        <v>0</v>
      </c>
      <c r="J78" s="15">
        <v>23.6</v>
      </c>
      <c r="K78" s="15">
        <v>1.2</v>
      </c>
      <c r="L78" s="15">
        <v>3</v>
      </c>
      <c r="M78" s="15">
        <v>55</v>
      </c>
      <c r="N78" s="15">
        <v>18</v>
      </c>
      <c r="O78" s="15">
        <v>0</v>
      </c>
    </row>
    <row r="79" spans="1:15" s="18" customFormat="1" ht="22.5" customHeight="1" x14ac:dyDescent="0.2">
      <c r="A79" s="6">
        <v>631</v>
      </c>
      <c r="B79" s="47" t="s">
        <v>134</v>
      </c>
      <c r="C79" s="48" t="s">
        <v>62</v>
      </c>
      <c r="D79" s="15">
        <v>0.3</v>
      </c>
      <c r="E79" s="15">
        <v>0</v>
      </c>
      <c r="F79" s="15">
        <v>35</v>
      </c>
      <c r="G79" s="15">
        <f t="shared" si="16"/>
        <v>141.19999999999999</v>
      </c>
      <c r="H79" s="15">
        <v>0.04</v>
      </c>
      <c r="I79" s="15">
        <v>0</v>
      </c>
      <c r="J79" s="15">
        <v>0.3</v>
      </c>
      <c r="K79" s="15">
        <v>1.6</v>
      </c>
      <c r="L79" s="15">
        <v>3.6</v>
      </c>
      <c r="M79" s="15">
        <v>8</v>
      </c>
      <c r="N79" s="15">
        <v>2.1</v>
      </c>
      <c r="O79" s="15">
        <v>1</v>
      </c>
    </row>
    <row r="80" spans="1:15" s="18" customFormat="1" ht="22.5" x14ac:dyDescent="0.2">
      <c r="A80" s="6"/>
      <c r="B80" s="47" t="s">
        <v>44</v>
      </c>
      <c r="C80" s="48" t="s">
        <v>64</v>
      </c>
      <c r="D80" s="15">
        <v>7.8</v>
      </c>
      <c r="E80" s="15">
        <v>1.8</v>
      </c>
      <c r="F80" s="15">
        <v>24</v>
      </c>
      <c r="G80" s="15">
        <f t="shared" si="16"/>
        <v>143.4</v>
      </c>
      <c r="H80" s="15">
        <v>0.06</v>
      </c>
      <c r="I80" s="15">
        <v>0</v>
      </c>
      <c r="J80" s="15">
        <v>0</v>
      </c>
      <c r="K80" s="15">
        <v>1.3</v>
      </c>
      <c r="L80" s="15">
        <v>21</v>
      </c>
      <c r="M80" s="15">
        <v>95</v>
      </c>
      <c r="N80" s="15">
        <v>28</v>
      </c>
      <c r="O80" s="15">
        <v>2</v>
      </c>
    </row>
    <row r="81" spans="1:16" s="18" customFormat="1" ht="15.75" customHeight="1" x14ac:dyDescent="0.2">
      <c r="A81" s="6"/>
      <c r="B81" s="12" t="s">
        <v>46</v>
      </c>
      <c r="C81" s="20" t="s">
        <v>86</v>
      </c>
      <c r="D81" s="15">
        <v>6</v>
      </c>
      <c r="E81" s="15">
        <v>9</v>
      </c>
      <c r="F81" s="15">
        <v>36</v>
      </c>
      <c r="G81" s="15">
        <f t="shared" si="16"/>
        <v>249</v>
      </c>
      <c r="H81" s="15">
        <v>0.2</v>
      </c>
      <c r="I81" s="15">
        <v>0.32</v>
      </c>
      <c r="J81" s="15">
        <v>2.31</v>
      </c>
      <c r="K81" s="15">
        <v>0.65</v>
      </c>
      <c r="L81" s="15">
        <v>0.02</v>
      </c>
      <c r="M81" s="15">
        <v>2.5</v>
      </c>
      <c r="N81" s="15">
        <v>3.4</v>
      </c>
      <c r="O81" s="15">
        <v>4</v>
      </c>
    </row>
    <row r="82" spans="1:16" s="18" customFormat="1" x14ac:dyDescent="0.2">
      <c r="A82" s="21" t="s">
        <v>80</v>
      </c>
      <c r="B82" s="12"/>
      <c r="C82" s="23"/>
      <c r="D82" s="16">
        <f>SUM(D75:D81)</f>
        <v>37</v>
      </c>
      <c r="E82" s="16">
        <f>SUM(E75:E81)</f>
        <v>26.6</v>
      </c>
      <c r="F82" s="16">
        <f>SUM(F75:F81)</f>
        <v>132.75</v>
      </c>
      <c r="G82" s="16">
        <f>SUM(G75:G81)</f>
        <v>918.4</v>
      </c>
      <c r="H82" s="16">
        <f t="shared" ref="H82:O82" si="17">SUM(H75:H81)</f>
        <v>1.1499999999999999</v>
      </c>
      <c r="I82" s="16">
        <f t="shared" si="17"/>
        <v>12.76</v>
      </c>
      <c r="J82" s="16">
        <f t="shared" si="17"/>
        <v>65.429999999999993</v>
      </c>
      <c r="K82" s="16">
        <f t="shared" si="17"/>
        <v>11.06</v>
      </c>
      <c r="L82" s="16">
        <f t="shared" si="17"/>
        <v>74.86</v>
      </c>
      <c r="M82" s="16">
        <f t="shared" si="17"/>
        <v>174.3</v>
      </c>
      <c r="N82" s="16">
        <f t="shared" si="17"/>
        <v>62.68</v>
      </c>
      <c r="O82" s="16">
        <f t="shared" si="17"/>
        <v>9.74</v>
      </c>
    </row>
    <row r="83" spans="1:16" s="18" customFormat="1" x14ac:dyDescent="0.2">
      <c r="A83" s="11"/>
      <c r="B83" s="17" t="s">
        <v>45</v>
      </c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</row>
    <row r="84" spans="1:16" s="18" customFormat="1" ht="26.25" customHeight="1" x14ac:dyDescent="0.2">
      <c r="A84" s="6">
        <v>3</v>
      </c>
      <c r="B84" s="47" t="s">
        <v>95</v>
      </c>
      <c r="C84" s="48" t="s">
        <v>70</v>
      </c>
      <c r="D84" s="15">
        <v>7.12</v>
      </c>
      <c r="E84" s="15">
        <v>15.02</v>
      </c>
      <c r="F84" s="15">
        <v>15.41</v>
      </c>
      <c r="G84" s="15">
        <f t="shared" ref="G84:G85" si="18">SUM(D84*4)+(E84*9)+(F84*4)</f>
        <v>225.3</v>
      </c>
      <c r="H84" s="15">
        <v>0.1</v>
      </c>
      <c r="I84" s="15">
        <v>2.2999999999999998</v>
      </c>
      <c r="J84" s="15">
        <v>0.1</v>
      </c>
      <c r="K84" s="15">
        <v>0.2</v>
      </c>
      <c r="L84" s="15">
        <v>31</v>
      </c>
      <c r="M84" s="15">
        <v>1.5</v>
      </c>
      <c r="N84" s="15">
        <v>2.7</v>
      </c>
      <c r="O84" s="15">
        <v>1.7</v>
      </c>
      <c r="P84" s="58"/>
    </row>
    <row r="85" spans="1:16" s="18" customFormat="1" ht="14.25" customHeight="1" x14ac:dyDescent="0.2">
      <c r="A85" s="6">
        <v>686</v>
      </c>
      <c r="B85" s="47" t="s">
        <v>40</v>
      </c>
      <c r="C85" s="48" t="s">
        <v>85</v>
      </c>
      <c r="D85" s="15">
        <v>0.4</v>
      </c>
      <c r="E85" s="15">
        <v>0</v>
      </c>
      <c r="F85" s="15">
        <v>4</v>
      </c>
      <c r="G85" s="15">
        <f t="shared" si="18"/>
        <v>17.600000000000001</v>
      </c>
      <c r="H85" s="15">
        <v>0.06</v>
      </c>
      <c r="I85" s="16">
        <v>3.1</v>
      </c>
      <c r="J85" s="16">
        <v>0.01</v>
      </c>
      <c r="K85" s="15">
        <v>1.6</v>
      </c>
      <c r="L85" s="15">
        <v>8</v>
      </c>
      <c r="M85" s="15">
        <v>8</v>
      </c>
      <c r="N85" s="15">
        <v>4</v>
      </c>
      <c r="O85" s="15">
        <v>1</v>
      </c>
    </row>
    <row r="86" spans="1:16" s="18" customFormat="1" x14ac:dyDescent="0.2">
      <c r="A86" s="6" t="s">
        <v>80</v>
      </c>
      <c r="B86" s="12"/>
      <c r="C86" s="20"/>
      <c r="D86" s="15">
        <f t="shared" ref="D86:O86" si="19">SUM(D84:D85)</f>
        <v>7.5200000000000005</v>
      </c>
      <c r="E86" s="15">
        <f t="shared" si="19"/>
        <v>15.02</v>
      </c>
      <c r="F86" s="15">
        <f t="shared" si="19"/>
        <v>19.41</v>
      </c>
      <c r="G86" s="15">
        <f t="shared" si="19"/>
        <v>242.9</v>
      </c>
      <c r="H86" s="15">
        <f t="shared" si="19"/>
        <v>0.16</v>
      </c>
      <c r="I86" s="15">
        <f t="shared" si="19"/>
        <v>5.4</v>
      </c>
      <c r="J86" s="15">
        <f t="shared" si="19"/>
        <v>0.11</v>
      </c>
      <c r="K86" s="15">
        <f t="shared" si="19"/>
        <v>1.8</v>
      </c>
      <c r="L86" s="15">
        <f t="shared" si="19"/>
        <v>39</v>
      </c>
      <c r="M86" s="15">
        <f t="shared" si="19"/>
        <v>9.5</v>
      </c>
      <c r="N86" s="15">
        <f t="shared" si="19"/>
        <v>6.7</v>
      </c>
      <c r="O86" s="15">
        <f t="shared" si="19"/>
        <v>2.7</v>
      </c>
    </row>
    <row r="87" spans="1:16" s="18" customFormat="1" x14ac:dyDescent="0.2">
      <c r="A87" s="13" t="s">
        <v>80</v>
      </c>
      <c r="B87" s="5"/>
      <c r="C87" s="5"/>
      <c r="D87" s="24">
        <f t="shared" ref="D87:O87" si="20">SUM(D73,D82,D86)</f>
        <v>52.93</v>
      </c>
      <c r="E87" s="24">
        <f t="shared" si="20"/>
        <v>49.870000000000005</v>
      </c>
      <c r="F87" s="24">
        <f t="shared" si="20"/>
        <v>207.19</v>
      </c>
      <c r="G87" s="24">
        <f>SUM(G73+G82+G86)</f>
        <v>1489.31</v>
      </c>
      <c r="H87" s="24">
        <f t="shared" si="20"/>
        <v>1.4799999999999998</v>
      </c>
      <c r="I87" s="24">
        <f t="shared" si="20"/>
        <v>18.5</v>
      </c>
      <c r="J87" s="24">
        <f t="shared" si="20"/>
        <v>96.279999999999987</v>
      </c>
      <c r="K87" s="24">
        <f t="shared" si="20"/>
        <v>15.360000000000001</v>
      </c>
      <c r="L87" s="24">
        <f t="shared" si="20"/>
        <v>171.86</v>
      </c>
      <c r="M87" s="24">
        <f t="shared" si="20"/>
        <v>229.3</v>
      </c>
      <c r="N87" s="24">
        <f t="shared" si="20"/>
        <v>105.38000000000001</v>
      </c>
      <c r="O87" s="24">
        <f t="shared" si="20"/>
        <v>15.739999999999998</v>
      </c>
    </row>
    <row r="88" spans="1:16" s="18" customFormat="1" x14ac:dyDescent="0.2">
      <c r="A88" s="28"/>
      <c r="B88" s="29"/>
      <c r="C88" s="29"/>
      <c r="D88" s="30"/>
      <c r="E88" s="30"/>
      <c r="F88" s="30"/>
      <c r="G88" s="30"/>
      <c r="H88" s="30"/>
      <c r="I88" s="30"/>
      <c r="J88" s="30"/>
      <c r="K88" s="31"/>
      <c r="L88" s="30"/>
      <c r="M88" s="30"/>
      <c r="N88" s="30"/>
      <c r="O88" s="30"/>
    </row>
    <row r="89" spans="1:16" s="18" customFormat="1" x14ac:dyDescent="0.2">
      <c r="A89" s="28"/>
      <c r="B89" s="29"/>
      <c r="C89" s="29"/>
      <c r="D89" s="30"/>
      <c r="E89" s="30"/>
      <c r="F89" s="30"/>
      <c r="G89" s="30"/>
      <c r="H89" s="30"/>
      <c r="I89" s="30"/>
      <c r="J89" s="30"/>
      <c r="K89" s="31"/>
      <c r="L89" s="30"/>
      <c r="M89" s="30"/>
      <c r="N89" s="30"/>
      <c r="O89" s="30"/>
    </row>
    <row r="90" spans="1:16" s="18" customFormat="1" x14ac:dyDescent="0.2">
      <c r="A90" s="3"/>
      <c r="C90" s="19"/>
    </row>
    <row r="91" spans="1:16" s="18" customFormat="1" x14ac:dyDescent="0.2">
      <c r="B91" s="2" t="s">
        <v>0</v>
      </c>
      <c r="C91" s="18" t="s">
        <v>56</v>
      </c>
    </row>
    <row r="92" spans="1:16" s="18" customFormat="1" x14ac:dyDescent="0.2">
      <c r="B92" s="2" t="s">
        <v>2</v>
      </c>
      <c r="C92" s="18" t="s">
        <v>3</v>
      </c>
    </row>
    <row r="93" spans="1:16" s="18" customFormat="1" x14ac:dyDescent="0.2">
      <c r="B93" s="2" t="s">
        <v>4</v>
      </c>
      <c r="C93" s="18" t="s">
        <v>5</v>
      </c>
    </row>
    <row r="94" spans="1:16" s="18" customFormat="1" ht="45" x14ac:dyDescent="0.2">
      <c r="A94" s="8" t="s">
        <v>6</v>
      </c>
      <c r="B94" s="9" t="s">
        <v>7</v>
      </c>
      <c r="C94" s="8" t="s">
        <v>8</v>
      </c>
      <c r="D94" s="9" t="s">
        <v>9</v>
      </c>
      <c r="E94" s="9"/>
      <c r="F94" s="9"/>
      <c r="G94" s="8" t="s">
        <v>10</v>
      </c>
      <c r="H94" s="9" t="s">
        <v>11</v>
      </c>
      <c r="I94" s="9"/>
      <c r="J94" s="9"/>
      <c r="K94" s="9"/>
      <c r="L94" s="9" t="s">
        <v>12</v>
      </c>
      <c r="M94" s="9"/>
      <c r="N94" s="9"/>
      <c r="O94" s="9"/>
    </row>
    <row r="95" spans="1:16" s="18" customFormat="1" x14ac:dyDescent="0.2">
      <c r="A95" s="8"/>
      <c r="B95" s="9"/>
      <c r="C95" s="8"/>
      <c r="D95" s="8" t="s">
        <v>13</v>
      </c>
      <c r="E95" s="8" t="s">
        <v>14</v>
      </c>
      <c r="F95" s="8" t="s">
        <v>15</v>
      </c>
      <c r="G95" s="8"/>
      <c r="H95" s="8" t="s">
        <v>16</v>
      </c>
      <c r="I95" s="8" t="s">
        <v>17</v>
      </c>
      <c r="J95" s="8" t="s">
        <v>18</v>
      </c>
      <c r="K95" s="8" t="s">
        <v>19</v>
      </c>
      <c r="L95" s="8" t="s">
        <v>20</v>
      </c>
      <c r="M95" s="8" t="s">
        <v>21</v>
      </c>
      <c r="N95" s="8" t="s">
        <v>22</v>
      </c>
      <c r="O95" s="8" t="s">
        <v>23</v>
      </c>
    </row>
    <row r="96" spans="1:16" s="18" customFormat="1" x14ac:dyDescent="0.2">
      <c r="A96" s="6" t="s">
        <v>24</v>
      </c>
      <c r="B96" s="10" t="s">
        <v>25</v>
      </c>
      <c r="C96" s="6" t="s">
        <v>26</v>
      </c>
      <c r="D96" s="6" t="s">
        <v>27</v>
      </c>
      <c r="E96" s="6" t="s">
        <v>28</v>
      </c>
      <c r="F96" s="6" t="s">
        <v>29</v>
      </c>
      <c r="G96" s="6" t="s">
        <v>30</v>
      </c>
      <c r="H96" s="6" t="s">
        <v>31</v>
      </c>
      <c r="I96" s="6" t="s">
        <v>32</v>
      </c>
      <c r="J96" s="6" t="s">
        <v>33</v>
      </c>
      <c r="K96" s="6" t="s">
        <v>34</v>
      </c>
      <c r="L96" s="6" t="s">
        <v>35</v>
      </c>
      <c r="M96" s="6" t="s">
        <v>36</v>
      </c>
      <c r="N96" s="6" t="s">
        <v>37</v>
      </c>
      <c r="O96" s="6" t="s">
        <v>38</v>
      </c>
    </row>
    <row r="97" spans="1:15" s="18" customFormat="1" x14ac:dyDescent="0.2">
      <c r="A97" s="11"/>
      <c r="B97" s="17" t="s">
        <v>39</v>
      </c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7"/>
    </row>
    <row r="98" spans="1:15" s="18" customFormat="1" ht="22.5" x14ac:dyDescent="0.2">
      <c r="A98" s="21">
        <v>311</v>
      </c>
      <c r="B98" s="47" t="s">
        <v>71</v>
      </c>
      <c r="C98" s="48" t="s">
        <v>133</v>
      </c>
      <c r="D98" s="15">
        <v>4.5</v>
      </c>
      <c r="E98" s="15">
        <v>5.58</v>
      </c>
      <c r="F98" s="15">
        <v>28.8</v>
      </c>
      <c r="G98" s="15">
        <f t="shared" ref="G98:G100" si="21">SUM(D98*4)+(E98*9)+(F98*4)</f>
        <v>183.42000000000002</v>
      </c>
      <c r="H98" s="15">
        <v>0.02</v>
      </c>
      <c r="I98" s="15">
        <v>0.3</v>
      </c>
      <c r="J98" s="15">
        <v>7.2</v>
      </c>
      <c r="K98" s="15">
        <v>3.4</v>
      </c>
      <c r="L98" s="15">
        <v>24</v>
      </c>
      <c r="M98" s="15">
        <v>8.1999999999999993</v>
      </c>
      <c r="N98" s="15">
        <v>5</v>
      </c>
      <c r="O98" s="15">
        <v>1</v>
      </c>
    </row>
    <row r="99" spans="1:15" s="18" customFormat="1" ht="13.5" customHeight="1" x14ac:dyDescent="0.2">
      <c r="A99" s="21"/>
      <c r="B99" s="47" t="s">
        <v>97</v>
      </c>
      <c r="C99" s="48" t="s">
        <v>50</v>
      </c>
      <c r="D99" s="15">
        <v>2.25</v>
      </c>
      <c r="E99" s="15">
        <v>0.87</v>
      </c>
      <c r="F99" s="15">
        <v>15.27</v>
      </c>
      <c r="G99" s="15">
        <f t="shared" si="21"/>
        <v>77.91</v>
      </c>
      <c r="H99" s="15">
        <v>0.01</v>
      </c>
      <c r="I99" s="15">
        <v>0.23</v>
      </c>
      <c r="J99" s="15">
        <v>29.5</v>
      </c>
      <c r="K99" s="15">
        <v>0.7</v>
      </c>
      <c r="L99" s="15">
        <v>19</v>
      </c>
      <c r="M99" s="15">
        <v>30</v>
      </c>
      <c r="N99" s="15">
        <v>5</v>
      </c>
      <c r="O99" s="15">
        <v>0.6</v>
      </c>
    </row>
    <row r="100" spans="1:15" s="18" customFormat="1" ht="24" customHeight="1" x14ac:dyDescent="0.2">
      <c r="A100" s="6">
        <v>686</v>
      </c>
      <c r="B100" s="47" t="s">
        <v>40</v>
      </c>
      <c r="C100" s="48" t="s">
        <v>85</v>
      </c>
      <c r="D100" s="15">
        <v>0.4</v>
      </c>
      <c r="E100" s="15">
        <v>0</v>
      </c>
      <c r="F100" s="15">
        <v>4</v>
      </c>
      <c r="G100" s="15">
        <f t="shared" si="21"/>
        <v>17.600000000000001</v>
      </c>
      <c r="H100" s="15">
        <v>0.06</v>
      </c>
      <c r="I100" s="16">
        <v>3.1</v>
      </c>
      <c r="J100" s="16">
        <v>0.01</v>
      </c>
      <c r="K100" s="15">
        <v>1.6</v>
      </c>
      <c r="L100" s="15">
        <v>8</v>
      </c>
      <c r="M100" s="15">
        <v>8</v>
      </c>
      <c r="N100" s="15">
        <v>4</v>
      </c>
      <c r="O100" s="15">
        <v>1</v>
      </c>
    </row>
    <row r="101" spans="1:15" s="18" customFormat="1" x14ac:dyDescent="0.2">
      <c r="A101" s="21" t="s">
        <v>80</v>
      </c>
      <c r="B101" s="32"/>
      <c r="C101" s="33"/>
      <c r="D101" s="16">
        <f t="shared" ref="D101:O101" si="22">SUM(D98:D100)</f>
        <v>7.15</v>
      </c>
      <c r="E101" s="16">
        <f t="shared" si="22"/>
        <v>6.45</v>
      </c>
      <c r="F101" s="16">
        <f t="shared" si="22"/>
        <v>48.07</v>
      </c>
      <c r="G101" s="16">
        <f t="shared" si="22"/>
        <v>278.93000000000006</v>
      </c>
      <c r="H101" s="16">
        <f t="shared" si="22"/>
        <v>0.09</v>
      </c>
      <c r="I101" s="16">
        <f t="shared" si="22"/>
        <v>3.63</v>
      </c>
      <c r="J101" s="16">
        <f t="shared" si="22"/>
        <v>36.71</v>
      </c>
      <c r="K101" s="16">
        <f t="shared" si="22"/>
        <v>5.6999999999999993</v>
      </c>
      <c r="L101" s="16">
        <f t="shared" si="22"/>
        <v>51</v>
      </c>
      <c r="M101" s="16">
        <f t="shared" si="22"/>
        <v>46.2</v>
      </c>
      <c r="N101" s="16">
        <f t="shared" si="22"/>
        <v>14</v>
      </c>
      <c r="O101" s="16">
        <f t="shared" si="22"/>
        <v>2.6</v>
      </c>
    </row>
    <row r="102" spans="1:15" s="18" customFormat="1" x14ac:dyDescent="0.2">
      <c r="A102" s="11"/>
      <c r="B102" s="17" t="s">
        <v>41</v>
      </c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4"/>
    </row>
    <row r="103" spans="1:15" s="18" customFormat="1" ht="26.25" customHeight="1" x14ac:dyDescent="0.2">
      <c r="A103" s="59"/>
      <c r="B103" s="60" t="s">
        <v>117</v>
      </c>
      <c r="C103" s="48" t="s">
        <v>86</v>
      </c>
      <c r="D103" s="52">
        <v>0.66</v>
      </c>
      <c r="E103" s="52">
        <v>0</v>
      </c>
      <c r="F103" s="52">
        <v>3.36</v>
      </c>
      <c r="G103" s="52">
        <f t="shared" ref="G103:G109" si="23">SUM(D103*4)+(E103*9)+(F103*4)</f>
        <v>16.079999999999998</v>
      </c>
      <c r="H103" s="52">
        <v>0.01</v>
      </c>
      <c r="I103" s="52">
        <v>10.199999999999999</v>
      </c>
      <c r="J103" s="52">
        <v>3.6</v>
      </c>
      <c r="K103" s="52">
        <v>2.8</v>
      </c>
      <c r="L103" s="52">
        <v>3</v>
      </c>
      <c r="M103" s="52">
        <v>0.13</v>
      </c>
      <c r="N103" s="52">
        <v>6.6</v>
      </c>
      <c r="O103" s="52">
        <v>0.36</v>
      </c>
    </row>
    <row r="104" spans="1:15" s="18" customFormat="1" ht="22.5" x14ac:dyDescent="0.2">
      <c r="A104" s="6">
        <v>116</v>
      </c>
      <c r="B104" s="47" t="s">
        <v>103</v>
      </c>
      <c r="C104" s="20" t="s">
        <v>78</v>
      </c>
      <c r="D104" s="15">
        <v>3.8</v>
      </c>
      <c r="E104" s="15">
        <v>3</v>
      </c>
      <c r="F104" s="15">
        <v>13.6</v>
      </c>
      <c r="G104" s="52">
        <f t="shared" si="23"/>
        <v>96.6</v>
      </c>
      <c r="H104" s="15">
        <v>0.1</v>
      </c>
      <c r="I104" s="15">
        <v>6.1</v>
      </c>
      <c r="J104" s="15">
        <v>26</v>
      </c>
      <c r="K104" s="15">
        <v>2.6</v>
      </c>
      <c r="L104" s="15">
        <v>3</v>
      </c>
      <c r="M104" s="15">
        <v>5.9</v>
      </c>
      <c r="N104" s="15">
        <v>6</v>
      </c>
      <c r="O104" s="15">
        <v>12</v>
      </c>
    </row>
    <row r="105" spans="1:15" s="18" customFormat="1" ht="13.5" customHeight="1" x14ac:dyDescent="0.2">
      <c r="A105" s="6">
        <v>496</v>
      </c>
      <c r="B105" s="47" t="s">
        <v>89</v>
      </c>
      <c r="C105" s="48" t="s">
        <v>65</v>
      </c>
      <c r="D105" s="15">
        <v>10.64</v>
      </c>
      <c r="E105" s="15">
        <v>9.52</v>
      </c>
      <c r="F105" s="15">
        <v>9.4499999999999993</v>
      </c>
      <c r="G105" s="52">
        <f t="shared" si="23"/>
        <v>166.04000000000002</v>
      </c>
      <c r="H105" s="15">
        <v>0.04</v>
      </c>
      <c r="I105" s="15">
        <v>0.4</v>
      </c>
      <c r="J105" s="15">
        <v>0</v>
      </c>
      <c r="K105" s="15">
        <v>0.17</v>
      </c>
      <c r="L105" s="15">
        <v>6.39</v>
      </c>
      <c r="M105" s="15">
        <v>9.1199999999999992</v>
      </c>
      <c r="N105" s="15">
        <v>10.67</v>
      </c>
      <c r="O105" s="15">
        <v>1.32</v>
      </c>
    </row>
    <row r="106" spans="1:15" s="18" customFormat="1" ht="14.25" customHeight="1" x14ac:dyDescent="0.2">
      <c r="A106" s="6">
        <v>516</v>
      </c>
      <c r="B106" s="47" t="s">
        <v>43</v>
      </c>
      <c r="C106" s="20" t="s">
        <v>99</v>
      </c>
      <c r="D106" s="15">
        <v>5.41</v>
      </c>
      <c r="E106" s="15">
        <v>0.56999999999999995</v>
      </c>
      <c r="F106" s="15">
        <v>37.18</v>
      </c>
      <c r="G106" s="52">
        <f t="shared" si="23"/>
        <v>175.49</v>
      </c>
      <c r="H106" s="15">
        <v>0.2</v>
      </c>
      <c r="I106" s="15">
        <v>0</v>
      </c>
      <c r="J106" s="15">
        <v>3.22</v>
      </c>
      <c r="K106" s="15">
        <v>1.2</v>
      </c>
      <c r="L106" s="15">
        <v>9.6</v>
      </c>
      <c r="M106" s="15">
        <v>42.4</v>
      </c>
      <c r="N106" s="15">
        <v>7.7</v>
      </c>
      <c r="O106" s="15">
        <v>3</v>
      </c>
    </row>
    <row r="107" spans="1:15" s="18" customFormat="1" ht="22.5" x14ac:dyDescent="0.2">
      <c r="A107" s="6"/>
      <c r="B107" s="12" t="s">
        <v>44</v>
      </c>
      <c r="C107" s="20" t="s">
        <v>64</v>
      </c>
      <c r="D107" s="15">
        <v>7.8</v>
      </c>
      <c r="E107" s="15">
        <v>1.8</v>
      </c>
      <c r="F107" s="15">
        <v>24</v>
      </c>
      <c r="G107" s="52">
        <f t="shared" si="23"/>
        <v>143.4</v>
      </c>
      <c r="H107" s="15">
        <v>0.06</v>
      </c>
      <c r="I107" s="15">
        <v>0</v>
      </c>
      <c r="J107" s="15">
        <v>0</v>
      </c>
      <c r="K107" s="15">
        <v>1.3</v>
      </c>
      <c r="L107" s="15">
        <v>21</v>
      </c>
      <c r="M107" s="15">
        <v>2.66</v>
      </c>
      <c r="N107" s="15">
        <v>28</v>
      </c>
      <c r="O107" s="15">
        <v>2</v>
      </c>
    </row>
    <row r="108" spans="1:15" s="18" customFormat="1" ht="14.25" customHeight="1" x14ac:dyDescent="0.2">
      <c r="A108" s="6">
        <v>700</v>
      </c>
      <c r="B108" s="47" t="s">
        <v>120</v>
      </c>
      <c r="C108" s="48" t="s">
        <v>62</v>
      </c>
      <c r="D108" s="15">
        <v>1.26</v>
      </c>
      <c r="E108" s="15">
        <v>0</v>
      </c>
      <c r="F108" s="15">
        <v>37.799999999999997</v>
      </c>
      <c r="G108" s="52">
        <f t="shared" si="23"/>
        <v>156.23999999999998</v>
      </c>
      <c r="H108" s="15">
        <v>2.35</v>
      </c>
      <c r="I108" s="52" t="s">
        <v>87</v>
      </c>
      <c r="J108" s="15">
        <v>1.6</v>
      </c>
      <c r="K108" s="15">
        <v>0</v>
      </c>
      <c r="L108" s="15">
        <v>25</v>
      </c>
      <c r="M108" s="15">
        <v>10</v>
      </c>
      <c r="N108" s="15">
        <v>11.4</v>
      </c>
      <c r="O108" s="15">
        <v>4</v>
      </c>
    </row>
    <row r="109" spans="1:15" s="18" customFormat="1" ht="15" customHeight="1" x14ac:dyDescent="0.2">
      <c r="A109" s="6"/>
      <c r="B109" s="47" t="s">
        <v>81</v>
      </c>
      <c r="C109" s="48" t="s">
        <v>50</v>
      </c>
      <c r="D109" s="15">
        <v>24.2</v>
      </c>
      <c r="E109" s="15">
        <v>20.5</v>
      </c>
      <c r="F109" s="15">
        <v>38.450000000000003</v>
      </c>
      <c r="G109" s="52">
        <f t="shared" si="23"/>
        <v>435.1</v>
      </c>
      <c r="H109" s="15">
        <v>0.01</v>
      </c>
      <c r="I109" s="15">
        <v>3.5</v>
      </c>
      <c r="J109" s="15">
        <v>0.25</v>
      </c>
      <c r="K109" s="15">
        <v>2.7</v>
      </c>
      <c r="L109" s="15">
        <v>0.34</v>
      </c>
      <c r="M109" s="15">
        <v>2.5</v>
      </c>
      <c r="N109" s="15">
        <v>0.11</v>
      </c>
      <c r="O109" s="15">
        <v>0.22</v>
      </c>
    </row>
    <row r="110" spans="1:15" s="18" customFormat="1" x14ac:dyDescent="0.2">
      <c r="A110" s="21" t="s">
        <v>80</v>
      </c>
      <c r="B110" s="12"/>
      <c r="C110" s="23"/>
      <c r="D110" s="16">
        <f t="shared" ref="D110:O110" si="24">SUM(D103:D109)</f>
        <v>53.77</v>
      </c>
      <c r="E110" s="16">
        <f t="shared" si="24"/>
        <v>35.39</v>
      </c>
      <c r="F110" s="16">
        <f t="shared" si="24"/>
        <v>163.84</v>
      </c>
      <c r="G110" s="16">
        <f t="shared" si="24"/>
        <v>1188.95</v>
      </c>
      <c r="H110" s="16">
        <f t="shared" si="24"/>
        <v>2.77</v>
      </c>
      <c r="I110" s="16">
        <f t="shared" si="24"/>
        <v>20.199999999999996</v>
      </c>
      <c r="J110" s="16">
        <f t="shared" si="24"/>
        <v>34.67</v>
      </c>
      <c r="K110" s="16">
        <f t="shared" si="24"/>
        <v>10.77</v>
      </c>
      <c r="L110" s="16">
        <f t="shared" si="24"/>
        <v>68.330000000000013</v>
      </c>
      <c r="M110" s="16">
        <f t="shared" si="24"/>
        <v>72.709999999999994</v>
      </c>
      <c r="N110" s="16">
        <f t="shared" si="24"/>
        <v>70.48</v>
      </c>
      <c r="O110" s="16">
        <f t="shared" si="24"/>
        <v>22.9</v>
      </c>
    </row>
    <row r="111" spans="1:15" s="18" customFormat="1" x14ac:dyDescent="0.2">
      <c r="A111" s="11"/>
      <c r="B111" s="17" t="s">
        <v>45</v>
      </c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4"/>
    </row>
    <row r="112" spans="1:15" s="18" customFormat="1" ht="22.5" x14ac:dyDescent="0.2">
      <c r="A112" s="6">
        <v>355</v>
      </c>
      <c r="B112" s="47" t="s">
        <v>116</v>
      </c>
      <c r="C112" s="48" t="s">
        <v>65</v>
      </c>
      <c r="D112" s="15">
        <v>8.4</v>
      </c>
      <c r="E112" s="15">
        <v>2.94</v>
      </c>
      <c r="F112" s="15">
        <v>11.9</v>
      </c>
      <c r="G112" s="15">
        <f t="shared" ref="G112:G113" si="25">SUM(D112*4)+(E112*9)+(F112*4)</f>
        <v>107.66</v>
      </c>
      <c r="H112" s="15">
        <v>2</v>
      </c>
      <c r="I112" s="15">
        <v>0.8</v>
      </c>
      <c r="J112" s="15">
        <v>0.2</v>
      </c>
      <c r="K112" s="15">
        <v>1.6</v>
      </c>
      <c r="L112" s="15">
        <v>15.6</v>
      </c>
      <c r="M112" s="15">
        <v>8</v>
      </c>
      <c r="N112" s="15">
        <v>4</v>
      </c>
      <c r="O112" s="15">
        <v>1</v>
      </c>
    </row>
    <row r="113" spans="1:15" s="18" customFormat="1" ht="15" customHeight="1" x14ac:dyDescent="0.2">
      <c r="A113" s="6">
        <v>685</v>
      </c>
      <c r="B113" s="47" t="s">
        <v>47</v>
      </c>
      <c r="C113" s="48" t="s">
        <v>62</v>
      </c>
      <c r="D113" s="15">
        <v>0.4</v>
      </c>
      <c r="E113" s="15">
        <v>0</v>
      </c>
      <c r="F113" s="15">
        <v>14.2</v>
      </c>
      <c r="G113" s="15">
        <f t="shared" si="25"/>
        <v>58.4</v>
      </c>
      <c r="H113" s="15">
        <v>0.06</v>
      </c>
      <c r="I113" s="16">
        <v>0</v>
      </c>
      <c r="J113" s="16">
        <v>0</v>
      </c>
      <c r="K113" s="15">
        <v>1.6</v>
      </c>
      <c r="L113" s="15">
        <v>8</v>
      </c>
      <c r="M113" s="15">
        <v>8</v>
      </c>
      <c r="N113" s="15">
        <v>4</v>
      </c>
      <c r="O113" s="15">
        <v>1</v>
      </c>
    </row>
    <row r="114" spans="1:15" s="18" customFormat="1" x14ac:dyDescent="0.2">
      <c r="A114" s="6" t="s">
        <v>80</v>
      </c>
      <c r="B114" s="12"/>
      <c r="C114" s="20"/>
      <c r="D114" s="15">
        <f t="shared" ref="D114:O114" si="26">SUM(D112:D113)</f>
        <v>8.8000000000000007</v>
      </c>
      <c r="E114" s="15">
        <f t="shared" si="26"/>
        <v>2.94</v>
      </c>
      <c r="F114" s="15">
        <f t="shared" si="26"/>
        <v>26.1</v>
      </c>
      <c r="G114" s="15">
        <f t="shared" si="26"/>
        <v>166.06</v>
      </c>
      <c r="H114" s="15">
        <f t="shared" si="26"/>
        <v>2.06</v>
      </c>
      <c r="I114" s="15">
        <f t="shared" si="26"/>
        <v>0.8</v>
      </c>
      <c r="J114" s="15">
        <f t="shared" si="26"/>
        <v>0.2</v>
      </c>
      <c r="K114" s="15">
        <f t="shared" si="26"/>
        <v>3.2</v>
      </c>
      <c r="L114" s="15">
        <f t="shared" si="26"/>
        <v>23.6</v>
      </c>
      <c r="M114" s="15">
        <f t="shared" si="26"/>
        <v>16</v>
      </c>
      <c r="N114" s="15">
        <f t="shared" si="26"/>
        <v>8</v>
      </c>
      <c r="O114" s="15">
        <f t="shared" si="26"/>
        <v>2</v>
      </c>
    </row>
    <row r="115" spans="1:15" s="18" customFormat="1" x14ac:dyDescent="0.2">
      <c r="A115" s="13" t="s">
        <v>80</v>
      </c>
      <c r="B115" s="5"/>
      <c r="C115" s="5"/>
      <c r="D115" s="35">
        <f t="shared" ref="D115:O115" si="27">SUM(D101,D110,D114)</f>
        <v>69.72</v>
      </c>
      <c r="E115" s="35">
        <f t="shared" si="27"/>
        <v>44.78</v>
      </c>
      <c r="F115" s="35">
        <f t="shared" si="27"/>
        <v>238.01</v>
      </c>
      <c r="G115" s="35">
        <f>SUM(G101+G110+G114)</f>
        <v>1633.94</v>
      </c>
      <c r="H115" s="35">
        <f t="shared" si="27"/>
        <v>4.92</v>
      </c>
      <c r="I115" s="35">
        <f t="shared" si="27"/>
        <v>24.629999999999995</v>
      </c>
      <c r="J115" s="35">
        <f t="shared" si="27"/>
        <v>71.58</v>
      </c>
      <c r="K115" s="35">
        <f t="shared" si="27"/>
        <v>19.669999999999998</v>
      </c>
      <c r="L115" s="35">
        <f t="shared" si="27"/>
        <v>142.93</v>
      </c>
      <c r="M115" s="35">
        <f t="shared" si="27"/>
        <v>134.91</v>
      </c>
      <c r="N115" s="35">
        <f t="shared" si="27"/>
        <v>92.48</v>
      </c>
      <c r="O115" s="35">
        <f t="shared" si="27"/>
        <v>27.5</v>
      </c>
    </row>
    <row r="116" spans="1:15" s="18" customFormat="1" x14ac:dyDescent="0.2">
      <c r="A116" s="28"/>
      <c r="B116" s="29"/>
      <c r="C116" s="29"/>
      <c r="D116" s="36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s="18" customFormat="1" x14ac:dyDescent="0.2">
      <c r="A117" s="28"/>
      <c r="B117" s="29"/>
      <c r="C117" s="29"/>
      <c r="D117" s="36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s="18" customFormat="1" x14ac:dyDescent="0.2">
      <c r="C118" s="19"/>
    </row>
    <row r="119" spans="1:15" s="18" customFormat="1" x14ac:dyDescent="0.2">
      <c r="B119" s="2" t="s">
        <v>0</v>
      </c>
      <c r="C119" s="18" t="s">
        <v>57</v>
      </c>
    </row>
    <row r="120" spans="1:15" s="18" customFormat="1" x14ac:dyDescent="0.2">
      <c r="B120" s="2" t="s">
        <v>2</v>
      </c>
      <c r="C120" s="18" t="s">
        <v>3</v>
      </c>
    </row>
    <row r="121" spans="1:15" s="18" customFormat="1" x14ac:dyDescent="0.2">
      <c r="B121" s="2" t="s">
        <v>4</v>
      </c>
      <c r="C121" s="18" t="s">
        <v>5</v>
      </c>
    </row>
    <row r="122" spans="1:15" s="18" customFormat="1" ht="45" x14ac:dyDescent="0.2">
      <c r="A122" s="8" t="s">
        <v>6</v>
      </c>
      <c r="B122" s="9" t="s">
        <v>7</v>
      </c>
      <c r="C122" s="8" t="s">
        <v>8</v>
      </c>
      <c r="D122" s="9" t="s">
        <v>9</v>
      </c>
      <c r="E122" s="9"/>
      <c r="F122" s="9"/>
      <c r="G122" s="8" t="s">
        <v>10</v>
      </c>
      <c r="H122" s="9" t="s">
        <v>11</v>
      </c>
      <c r="I122" s="9"/>
      <c r="J122" s="9"/>
      <c r="K122" s="9"/>
      <c r="L122" s="9" t="s">
        <v>12</v>
      </c>
      <c r="M122" s="9"/>
      <c r="N122" s="9"/>
      <c r="O122" s="9"/>
    </row>
    <row r="123" spans="1:15" s="18" customFormat="1" x14ac:dyDescent="0.2">
      <c r="A123" s="8"/>
      <c r="B123" s="9"/>
      <c r="C123" s="8"/>
      <c r="D123" s="8" t="s">
        <v>13</v>
      </c>
      <c r="E123" s="8" t="s">
        <v>14</v>
      </c>
      <c r="F123" s="8" t="s">
        <v>15</v>
      </c>
      <c r="G123" s="8"/>
      <c r="H123" s="8" t="s">
        <v>16</v>
      </c>
      <c r="I123" s="8" t="s">
        <v>17</v>
      </c>
      <c r="J123" s="8" t="s">
        <v>18</v>
      </c>
      <c r="K123" s="8" t="s">
        <v>19</v>
      </c>
      <c r="L123" s="8" t="s">
        <v>20</v>
      </c>
      <c r="M123" s="8" t="s">
        <v>21</v>
      </c>
      <c r="N123" s="8" t="s">
        <v>22</v>
      </c>
      <c r="O123" s="8" t="s">
        <v>23</v>
      </c>
    </row>
    <row r="124" spans="1:15" s="18" customFormat="1" x14ac:dyDescent="0.2">
      <c r="A124" s="6" t="s">
        <v>24</v>
      </c>
      <c r="B124" s="10" t="s">
        <v>25</v>
      </c>
      <c r="C124" s="6" t="s">
        <v>26</v>
      </c>
      <c r="D124" s="6" t="s">
        <v>27</v>
      </c>
      <c r="E124" s="6" t="s">
        <v>28</v>
      </c>
      <c r="F124" s="6" t="s">
        <v>29</v>
      </c>
      <c r="G124" s="6" t="s">
        <v>30</v>
      </c>
      <c r="H124" s="6" t="s">
        <v>31</v>
      </c>
      <c r="I124" s="6" t="s">
        <v>32</v>
      </c>
      <c r="J124" s="6" t="s">
        <v>33</v>
      </c>
      <c r="K124" s="6" t="s">
        <v>34</v>
      </c>
      <c r="L124" s="6" t="s">
        <v>35</v>
      </c>
      <c r="M124" s="6" t="s">
        <v>36</v>
      </c>
      <c r="N124" s="6" t="s">
        <v>37</v>
      </c>
      <c r="O124" s="6" t="s">
        <v>38</v>
      </c>
    </row>
    <row r="125" spans="1:15" s="18" customFormat="1" x14ac:dyDescent="0.2">
      <c r="A125" s="11"/>
      <c r="B125" s="17" t="s">
        <v>39</v>
      </c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7"/>
    </row>
    <row r="126" spans="1:15" s="18" customFormat="1" ht="22.5" x14ac:dyDescent="0.2">
      <c r="A126" s="6">
        <v>311</v>
      </c>
      <c r="B126" s="47" t="s">
        <v>94</v>
      </c>
      <c r="C126" s="48" t="s">
        <v>133</v>
      </c>
      <c r="D126" s="15">
        <v>9.4</v>
      </c>
      <c r="E126" s="15">
        <v>2.2000000000000002</v>
      </c>
      <c r="F126" s="15">
        <v>52.2</v>
      </c>
      <c r="G126" s="15">
        <f t="shared" ref="G126:G128" si="28">SUM(D126*4)+(E126*9)+(F126*4)</f>
        <v>266.20000000000005</v>
      </c>
      <c r="H126" s="15">
        <v>0.1</v>
      </c>
      <c r="I126" s="15">
        <v>0.09</v>
      </c>
      <c r="J126" s="15">
        <v>0</v>
      </c>
      <c r="K126" s="15">
        <v>0.2</v>
      </c>
      <c r="L126" s="15">
        <v>32</v>
      </c>
      <c r="M126" s="15">
        <v>15.7</v>
      </c>
      <c r="N126" s="15">
        <v>2.5</v>
      </c>
      <c r="O126" s="15">
        <v>1.7</v>
      </c>
    </row>
    <row r="127" spans="1:15" s="18" customFormat="1" ht="13.5" customHeight="1" x14ac:dyDescent="0.2">
      <c r="A127" s="21"/>
      <c r="B127" s="47" t="s">
        <v>97</v>
      </c>
      <c r="C127" s="48" t="s">
        <v>50</v>
      </c>
      <c r="D127" s="15">
        <v>2.25</v>
      </c>
      <c r="E127" s="15">
        <v>0.87</v>
      </c>
      <c r="F127" s="15">
        <v>15.27</v>
      </c>
      <c r="G127" s="15">
        <f t="shared" si="28"/>
        <v>77.91</v>
      </c>
      <c r="H127" s="15">
        <v>0.01</v>
      </c>
      <c r="I127" s="15">
        <v>0.23</v>
      </c>
      <c r="J127" s="15">
        <v>29.5</v>
      </c>
      <c r="K127" s="15">
        <v>0.7</v>
      </c>
      <c r="L127" s="15">
        <v>19</v>
      </c>
      <c r="M127" s="15">
        <v>3</v>
      </c>
      <c r="N127" s="15">
        <v>5</v>
      </c>
      <c r="O127" s="15">
        <v>0.6</v>
      </c>
    </row>
    <row r="128" spans="1:15" s="18" customFormat="1" ht="14.25" customHeight="1" x14ac:dyDescent="0.2">
      <c r="A128" s="6">
        <v>685</v>
      </c>
      <c r="B128" s="47" t="s">
        <v>47</v>
      </c>
      <c r="C128" s="48" t="s">
        <v>62</v>
      </c>
      <c r="D128" s="15">
        <v>0.4</v>
      </c>
      <c r="E128" s="15">
        <v>0</v>
      </c>
      <c r="F128" s="15">
        <v>14.2</v>
      </c>
      <c r="G128" s="15">
        <f t="shared" si="28"/>
        <v>58.4</v>
      </c>
      <c r="H128" s="15">
        <v>0.06</v>
      </c>
      <c r="I128" s="16">
        <v>0</v>
      </c>
      <c r="J128" s="16">
        <v>0</v>
      </c>
      <c r="K128" s="15">
        <v>1.6</v>
      </c>
      <c r="L128" s="15">
        <v>8</v>
      </c>
      <c r="M128" s="15">
        <v>8</v>
      </c>
      <c r="N128" s="15">
        <v>4</v>
      </c>
      <c r="O128" s="15">
        <v>1</v>
      </c>
    </row>
    <row r="129" spans="1:15" s="18" customFormat="1" x14ac:dyDescent="0.2">
      <c r="A129" s="21" t="s">
        <v>80</v>
      </c>
      <c r="B129" s="12"/>
      <c r="C129" s="23"/>
      <c r="D129" s="16">
        <f t="shared" ref="D129:O129" si="29">SUM(D126:D128)</f>
        <v>12.05</v>
      </c>
      <c r="E129" s="16">
        <f t="shared" si="29"/>
        <v>3.0700000000000003</v>
      </c>
      <c r="F129" s="16">
        <f t="shared" si="29"/>
        <v>81.67</v>
      </c>
      <c r="G129" s="16">
        <f t="shared" si="29"/>
        <v>402.51</v>
      </c>
      <c r="H129" s="16">
        <f t="shared" si="29"/>
        <v>0.16999999999999998</v>
      </c>
      <c r="I129" s="16">
        <f t="shared" si="29"/>
        <v>0.32</v>
      </c>
      <c r="J129" s="16">
        <f t="shared" si="29"/>
        <v>29.5</v>
      </c>
      <c r="K129" s="16">
        <f t="shared" si="29"/>
        <v>2.5</v>
      </c>
      <c r="L129" s="16">
        <f t="shared" si="29"/>
        <v>59</v>
      </c>
      <c r="M129" s="16">
        <f t="shared" si="29"/>
        <v>26.7</v>
      </c>
      <c r="N129" s="16">
        <f t="shared" si="29"/>
        <v>11.5</v>
      </c>
      <c r="O129" s="16">
        <f t="shared" si="29"/>
        <v>3.3</v>
      </c>
    </row>
    <row r="130" spans="1:15" s="18" customFormat="1" x14ac:dyDescent="0.2">
      <c r="A130" s="11"/>
      <c r="B130" s="17" t="s">
        <v>41</v>
      </c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4"/>
    </row>
    <row r="131" spans="1:15" s="18" customFormat="1" ht="15.75" customHeight="1" x14ac:dyDescent="0.2">
      <c r="A131" s="11">
        <v>45</v>
      </c>
      <c r="B131" s="6" t="s">
        <v>128</v>
      </c>
      <c r="C131" s="8" t="s">
        <v>84</v>
      </c>
      <c r="D131" s="20" t="s">
        <v>135</v>
      </c>
      <c r="E131" s="15" t="s">
        <v>136</v>
      </c>
      <c r="F131" s="15" t="s">
        <v>137</v>
      </c>
      <c r="G131" s="15">
        <f t="shared" ref="G131:G136" si="30">SUM(D131*4)+(E131*9)+(F131*4)</f>
        <v>38.700000000000003</v>
      </c>
      <c r="H131" s="15" t="s">
        <v>138</v>
      </c>
      <c r="I131" s="15" t="s">
        <v>139</v>
      </c>
      <c r="J131" s="15" t="s">
        <v>136</v>
      </c>
      <c r="K131" s="15" t="s">
        <v>140</v>
      </c>
      <c r="L131" s="15" t="s">
        <v>141</v>
      </c>
      <c r="M131" s="15" t="s">
        <v>142</v>
      </c>
      <c r="N131" s="15" t="s">
        <v>143</v>
      </c>
      <c r="O131" s="15" t="s">
        <v>144</v>
      </c>
    </row>
    <row r="132" spans="1:15" s="18" customFormat="1" ht="22.5" x14ac:dyDescent="0.2">
      <c r="A132" s="6">
        <v>148</v>
      </c>
      <c r="B132" s="12" t="s">
        <v>112</v>
      </c>
      <c r="C132" s="20" t="s">
        <v>78</v>
      </c>
      <c r="D132" s="15">
        <v>7.4</v>
      </c>
      <c r="E132" s="15">
        <v>2.2999999999999998</v>
      </c>
      <c r="F132" s="15">
        <v>4.5999999999999996</v>
      </c>
      <c r="G132" s="15">
        <f t="shared" si="30"/>
        <v>68.699999999999989</v>
      </c>
      <c r="H132" s="15">
        <v>0.1</v>
      </c>
      <c r="I132" s="15">
        <v>20</v>
      </c>
      <c r="J132" s="15">
        <v>1</v>
      </c>
      <c r="K132" s="15">
        <v>0.2</v>
      </c>
      <c r="L132" s="15">
        <v>29</v>
      </c>
      <c r="M132" s="15">
        <v>8.4</v>
      </c>
      <c r="N132" s="15">
        <v>30</v>
      </c>
      <c r="O132" s="15">
        <v>1</v>
      </c>
    </row>
    <row r="133" spans="1:15" s="18" customFormat="1" ht="15" customHeight="1" x14ac:dyDescent="0.2">
      <c r="A133" s="59">
        <v>443</v>
      </c>
      <c r="B133" s="60" t="s">
        <v>125</v>
      </c>
      <c r="C133" s="59" t="s">
        <v>101</v>
      </c>
      <c r="D133" s="52">
        <v>14.25</v>
      </c>
      <c r="E133" s="52">
        <v>2.42</v>
      </c>
      <c r="F133" s="52">
        <v>16.3</v>
      </c>
      <c r="G133" s="15">
        <f t="shared" si="30"/>
        <v>143.98000000000002</v>
      </c>
      <c r="H133" s="52">
        <v>0.1</v>
      </c>
      <c r="I133" s="52">
        <v>13</v>
      </c>
      <c r="J133" s="52">
        <v>21</v>
      </c>
      <c r="K133" s="52">
        <v>0.1</v>
      </c>
      <c r="L133" s="52">
        <v>22</v>
      </c>
      <c r="M133" s="52">
        <v>39</v>
      </c>
      <c r="N133" s="52">
        <v>23</v>
      </c>
      <c r="O133" s="52">
        <v>8</v>
      </c>
    </row>
    <row r="134" spans="1:15" s="18" customFormat="1" ht="14.25" customHeight="1" x14ac:dyDescent="0.2">
      <c r="A134" s="6">
        <v>638</v>
      </c>
      <c r="B134" s="47" t="s">
        <v>114</v>
      </c>
      <c r="C134" s="48" t="s">
        <v>62</v>
      </c>
      <c r="D134" s="15">
        <v>0.16</v>
      </c>
      <c r="E134" s="15">
        <v>0</v>
      </c>
      <c r="F134" s="15">
        <v>12.34</v>
      </c>
      <c r="G134" s="15">
        <f t="shared" si="30"/>
        <v>50</v>
      </c>
      <c r="H134" s="15">
        <v>15</v>
      </c>
      <c r="I134" s="15">
        <v>90</v>
      </c>
      <c r="J134" s="15">
        <v>0.06</v>
      </c>
      <c r="K134" s="15">
        <v>0</v>
      </c>
      <c r="L134" s="15">
        <v>0</v>
      </c>
      <c r="M134" s="15">
        <v>1.6</v>
      </c>
      <c r="N134" s="15">
        <v>5</v>
      </c>
      <c r="O134" s="15">
        <v>0</v>
      </c>
    </row>
    <row r="135" spans="1:15" s="18" customFormat="1" ht="22.5" x14ac:dyDescent="0.2">
      <c r="A135" s="6"/>
      <c r="B135" s="47" t="s">
        <v>44</v>
      </c>
      <c r="C135" s="48" t="s">
        <v>64</v>
      </c>
      <c r="D135" s="15">
        <v>7.8</v>
      </c>
      <c r="E135" s="15">
        <v>1.8</v>
      </c>
      <c r="F135" s="15">
        <v>24</v>
      </c>
      <c r="G135" s="15">
        <f t="shared" si="30"/>
        <v>143.4</v>
      </c>
      <c r="H135" s="15">
        <v>0.06</v>
      </c>
      <c r="I135" s="15">
        <v>0</v>
      </c>
      <c r="J135" s="15">
        <v>0</v>
      </c>
      <c r="K135" s="15">
        <v>1.3</v>
      </c>
      <c r="L135" s="15">
        <v>21</v>
      </c>
      <c r="M135" s="15">
        <v>9.5</v>
      </c>
      <c r="N135" s="15">
        <v>28</v>
      </c>
      <c r="O135" s="15">
        <v>2</v>
      </c>
    </row>
    <row r="136" spans="1:15" s="18" customFormat="1" ht="14.25" customHeight="1" x14ac:dyDescent="0.2">
      <c r="A136" s="21"/>
      <c r="B136" s="12" t="s">
        <v>55</v>
      </c>
      <c r="C136" s="49" t="s">
        <v>99</v>
      </c>
      <c r="D136" s="16">
        <v>0.63</v>
      </c>
      <c r="E136" s="16">
        <v>6</v>
      </c>
      <c r="F136" s="16">
        <v>14.7</v>
      </c>
      <c r="G136" s="15">
        <f t="shared" si="30"/>
        <v>115.32</v>
      </c>
      <c r="H136" s="16">
        <v>1.7</v>
      </c>
      <c r="I136" s="16">
        <v>10</v>
      </c>
      <c r="J136" s="16">
        <v>0</v>
      </c>
      <c r="K136" s="16">
        <v>1.3</v>
      </c>
      <c r="L136" s="16">
        <v>18</v>
      </c>
      <c r="M136" s="16">
        <v>13</v>
      </c>
      <c r="N136" s="16">
        <v>10</v>
      </c>
      <c r="O136" s="16">
        <v>3</v>
      </c>
    </row>
    <row r="137" spans="1:15" s="18" customFormat="1" x14ac:dyDescent="0.2">
      <c r="A137" s="6" t="s">
        <v>80</v>
      </c>
      <c r="B137" s="12"/>
      <c r="C137" s="23"/>
      <c r="D137" s="16">
        <f t="shared" ref="D137:O137" si="31">SUM(D132:D136)</f>
        <v>30.24</v>
      </c>
      <c r="E137" s="16">
        <f t="shared" si="31"/>
        <v>12.52</v>
      </c>
      <c r="F137" s="16">
        <f t="shared" si="31"/>
        <v>71.94</v>
      </c>
      <c r="G137" s="16">
        <f t="shared" si="31"/>
        <v>521.40000000000009</v>
      </c>
      <c r="H137" s="16">
        <f t="shared" si="31"/>
        <v>16.96</v>
      </c>
      <c r="I137" s="16">
        <f t="shared" si="31"/>
        <v>133</v>
      </c>
      <c r="J137" s="16">
        <f t="shared" si="31"/>
        <v>22.06</v>
      </c>
      <c r="K137" s="16">
        <f t="shared" si="31"/>
        <v>2.9000000000000004</v>
      </c>
      <c r="L137" s="16">
        <f t="shared" si="31"/>
        <v>90</v>
      </c>
      <c r="M137" s="16">
        <f t="shared" si="31"/>
        <v>71.5</v>
      </c>
      <c r="N137" s="16">
        <f t="shared" si="31"/>
        <v>96</v>
      </c>
      <c r="O137" s="16">
        <f t="shared" si="31"/>
        <v>14</v>
      </c>
    </row>
    <row r="138" spans="1:15" s="18" customFormat="1" x14ac:dyDescent="0.2">
      <c r="A138" s="5"/>
      <c r="B138" s="17" t="s">
        <v>45</v>
      </c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4"/>
    </row>
    <row r="139" spans="1:15" s="18" customFormat="1" ht="14.25" customHeight="1" x14ac:dyDescent="0.2">
      <c r="A139" s="7">
        <v>698</v>
      </c>
      <c r="B139" s="53" t="s">
        <v>92</v>
      </c>
      <c r="C139" s="48" t="s">
        <v>62</v>
      </c>
      <c r="D139" s="15">
        <v>5.6</v>
      </c>
      <c r="E139" s="15">
        <v>8</v>
      </c>
      <c r="F139" s="15">
        <v>8.4</v>
      </c>
      <c r="G139" s="15">
        <f t="shared" ref="G139:G140" si="32">SUM(D139*4)+(E139*9)+(F139*4)</f>
        <v>128</v>
      </c>
      <c r="H139" s="15">
        <v>0.2</v>
      </c>
      <c r="I139" s="15">
        <v>0</v>
      </c>
      <c r="J139" s="15">
        <v>23.6</v>
      </c>
      <c r="K139" s="15">
        <v>1.2</v>
      </c>
      <c r="L139" s="15">
        <v>9.6</v>
      </c>
      <c r="M139" s="15">
        <v>4.2</v>
      </c>
      <c r="N139" s="15">
        <v>7.7</v>
      </c>
      <c r="O139" s="15">
        <v>3</v>
      </c>
    </row>
    <row r="140" spans="1:15" s="18" customFormat="1" ht="14.25" customHeight="1" x14ac:dyDescent="0.2">
      <c r="A140" s="6"/>
      <c r="B140" s="55" t="s">
        <v>46</v>
      </c>
      <c r="C140" s="54" t="s">
        <v>50</v>
      </c>
      <c r="D140" s="15">
        <v>5</v>
      </c>
      <c r="E140" s="15">
        <v>7</v>
      </c>
      <c r="F140" s="15">
        <v>32.5</v>
      </c>
      <c r="G140" s="15">
        <f t="shared" si="32"/>
        <v>213</v>
      </c>
      <c r="H140" s="15">
        <v>15</v>
      </c>
      <c r="I140" s="15">
        <v>9</v>
      </c>
      <c r="J140" s="15">
        <v>0.06</v>
      </c>
      <c r="K140" s="15">
        <v>0</v>
      </c>
      <c r="L140" s="15">
        <v>0</v>
      </c>
      <c r="M140" s="15">
        <v>1.6</v>
      </c>
      <c r="N140" s="15">
        <v>5</v>
      </c>
      <c r="O140" s="15">
        <v>0</v>
      </c>
    </row>
    <row r="141" spans="1:15" s="18" customFormat="1" x14ac:dyDescent="0.2">
      <c r="A141" s="6" t="s">
        <v>80</v>
      </c>
      <c r="B141" s="12"/>
      <c r="C141" s="20"/>
      <c r="D141" s="15">
        <f t="shared" ref="D141:O141" si="33">SUM(D139:D140)</f>
        <v>10.6</v>
      </c>
      <c r="E141" s="15">
        <f t="shared" si="33"/>
        <v>15</v>
      </c>
      <c r="F141" s="15">
        <f t="shared" si="33"/>
        <v>40.9</v>
      </c>
      <c r="G141" s="15">
        <f t="shared" si="33"/>
        <v>341</v>
      </c>
      <c r="H141" s="15">
        <f t="shared" si="33"/>
        <v>15.2</v>
      </c>
      <c r="I141" s="15">
        <f t="shared" si="33"/>
        <v>9</v>
      </c>
      <c r="J141" s="15">
        <f t="shared" si="33"/>
        <v>23.66</v>
      </c>
      <c r="K141" s="15">
        <f t="shared" si="33"/>
        <v>1.2</v>
      </c>
      <c r="L141" s="15">
        <f t="shared" si="33"/>
        <v>9.6</v>
      </c>
      <c r="M141" s="15">
        <f t="shared" si="33"/>
        <v>5.8000000000000007</v>
      </c>
      <c r="N141" s="15">
        <f t="shared" si="33"/>
        <v>12.7</v>
      </c>
      <c r="O141" s="15">
        <f t="shared" si="33"/>
        <v>3</v>
      </c>
    </row>
    <row r="142" spans="1:15" s="18" customFormat="1" x14ac:dyDescent="0.2">
      <c r="A142" s="13" t="s">
        <v>80</v>
      </c>
      <c r="B142" s="5"/>
      <c r="C142" s="5"/>
      <c r="D142" s="24">
        <f t="shared" ref="D142:O142" si="34">SUM(D129,D137,D141)</f>
        <v>52.89</v>
      </c>
      <c r="E142" s="24">
        <f t="shared" si="34"/>
        <v>30.59</v>
      </c>
      <c r="F142" s="24">
        <f t="shared" si="34"/>
        <v>194.51000000000002</v>
      </c>
      <c r="G142" s="24">
        <f>SUM(G129+G137+G141)</f>
        <v>1264.9100000000001</v>
      </c>
      <c r="H142" s="24">
        <f t="shared" si="34"/>
        <v>32.33</v>
      </c>
      <c r="I142" s="24">
        <f t="shared" si="34"/>
        <v>142.32</v>
      </c>
      <c r="J142" s="24">
        <f t="shared" si="34"/>
        <v>75.22</v>
      </c>
      <c r="K142" s="24">
        <f t="shared" si="34"/>
        <v>6.6000000000000005</v>
      </c>
      <c r="L142" s="24">
        <f t="shared" si="34"/>
        <v>158.6</v>
      </c>
      <c r="M142" s="24">
        <f t="shared" si="34"/>
        <v>104</v>
      </c>
      <c r="N142" s="24">
        <f t="shared" si="34"/>
        <v>120.2</v>
      </c>
      <c r="O142" s="24">
        <f t="shared" si="34"/>
        <v>20.3</v>
      </c>
    </row>
    <row r="143" spans="1:15" s="18" customFormat="1" x14ac:dyDescent="0.2">
      <c r="C143" s="19"/>
      <c r="D143" s="27"/>
      <c r="F143" s="27"/>
    </row>
    <row r="144" spans="1:15" s="18" customFormat="1" x14ac:dyDescent="0.2">
      <c r="C144" s="19"/>
    </row>
    <row r="145" spans="1:15" s="18" customFormat="1" x14ac:dyDescent="0.2">
      <c r="C145" s="19"/>
    </row>
    <row r="146" spans="1:15" s="18" customFormat="1" x14ac:dyDescent="0.2">
      <c r="B146" s="2" t="s">
        <v>2</v>
      </c>
      <c r="C146" s="18" t="s">
        <v>1</v>
      </c>
    </row>
    <row r="147" spans="1:15" s="18" customFormat="1" x14ac:dyDescent="0.2">
      <c r="B147" s="2" t="s">
        <v>0</v>
      </c>
      <c r="C147" s="18" t="s">
        <v>58</v>
      </c>
    </row>
    <row r="148" spans="1:15" s="18" customFormat="1" x14ac:dyDescent="0.2">
      <c r="B148" s="2" t="s">
        <v>66</v>
      </c>
      <c r="C148" s="18" t="s">
        <v>5</v>
      </c>
    </row>
    <row r="149" spans="1:15" s="18" customFormat="1" ht="45" x14ac:dyDescent="0.2">
      <c r="A149" s="8" t="s">
        <v>6</v>
      </c>
      <c r="B149" s="9" t="s">
        <v>7</v>
      </c>
      <c r="C149" s="8" t="s">
        <v>8</v>
      </c>
      <c r="D149" s="9" t="s">
        <v>9</v>
      </c>
      <c r="E149" s="9"/>
      <c r="F149" s="9"/>
      <c r="G149" s="8" t="s">
        <v>10</v>
      </c>
      <c r="H149" s="9" t="s">
        <v>11</v>
      </c>
      <c r="I149" s="9"/>
      <c r="J149" s="9"/>
      <c r="K149" s="9"/>
      <c r="L149" s="9" t="s">
        <v>12</v>
      </c>
      <c r="M149" s="9"/>
      <c r="N149" s="9"/>
      <c r="O149" s="9"/>
    </row>
    <row r="150" spans="1:15" s="18" customFormat="1" x14ac:dyDescent="0.2">
      <c r="A150" s="8"/>
      <c r="B150" s="9"/>
      <c r="C150" s="8"/>
      <c r="D150" s="8" t="s">
        <v>13</v>
      </c>
      <c r="E150" s="8" t="s">
        <v>14</v>
      </c>
      <c r="F150" s="8" t="s">
        <v>15</v>
      </c>
      <c r="G150" s="8"/>
      <c r="H150" s="8" t="s">
        <v>16</v>
      </c>
      <c r="I150" s="8" t="s">
        <v>17</v>
      </c>
      <c r="J150" s="8" t="s">
        <v>18</v>
      </c>
      <c r="K150" s="8" t="s">
        <v>19</v>
      </c>
      <c r="L150" s="8" t="s">
        <v>20</v>
      </c>
      <c r="M150" s="8" t="s">
        <v>21</v>
      </c>
      <c r="N150" s="8" t="s">
        <v>22</v>
      </c>
      <c r="O150" s="8" t="s">
        <v>23</v>
      </c>
    </row>
    <row r="151" spans="1:15" s="18" customFormat="1" x14ac:dyDescent="0.2">
      <c r="A151" s="6" t="s">
        <v>24</v>
      </c>
      <c r="B151" s="10" t="s">
        <v>25</v>
      </c>
      <c r="C151" s="6" t="s">
        <v>26</v>
      </c>
      <c r="D151" s="6" t="s">
        <v>27</v>
      </c>
      <c r="E151" s="6" t="s">
        <v>28</v>
      </c>
      <c r="F151" s="6" t="s">
        <v>29</v>
      </c>
      <c r="G151" s="6" t="s">
        <v>30</v>
      </c>
      <c r="H151" s="6" t="s">
        <v>31</v>
      </c>
      <c r="I151" s="6" t="s">
        <v>32</v>
      </c>
      <c r="J151" s="6" t="s">
        <v>33</v>
      </c>
      <c r="K151" s="6" t="s">
        <v>34</v>
      </c>
      <c r="L151" s="6" t="s">
        <v>35</v>
      </c>
      <c r="M151" s="6" t="s">
        <v>36</v>
      </c>
      <c r="N151" s="6" t="s">
        <v>37</v>
      </c>
      <c r="O151" s="6" t="s">
        <v>38</v>
      </c>
    </row>
    <row r="152" spans="1:15" s="18" customFormat="1" x14ac:dyDescent="0.2">
      <c r="A152" s="11"/>
      <c r="B152" s="44" t="s">
        <v>39</v>
      </c>
      <c r="C152" s="65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7"/>
    </row>
    <row r="153" spans="1:15" s="18" customFormat="1" ht="33.75" x14ac:dyDescent="0.2">
      <c r="A153" s="6">
        <v>311</v>
      </c>
      <c r="B153" s="47" t="s">
        <v>93</v>
      </c>
      <c r="C153" s="48" t="s">
        <v>133</v>
      </c>
      <c r="D153" s="15">
        <v>5.76</v>
      </c>
      <c r="E153" s="15">
        <v>7.38</v>
      </c>
      <c r="F153" s="15">
        <v>25.56</v>
      </c>
      <c r="G153" s="15">
        <f t="shared" ref="G153:G155" si="35">SUM(D153*4)+(E153*9)+(F153*4)</f>
        <v>191.7</v>
      </c>
      <c r="H153" s="15">
        <v>0.1</v>
      </c>
      <c r="I153" s="15">
        <v>0.02</v>
      </c>
      <c r="J153" s="15">
        <v>1.24</v>
      </c>
      <c r="K153" s="15">
        <v>0.2</v>
      </c>
      <c r="L153" s="15">
        <v>31</v>
      </c>
      <c r="M153" s="15">
        <v>7.5</v>
      </c>
      <c r="N153" s="15">
        <v>27</v>
      </c>
      <c r="O153" s="15">
        <v>1.7</v>
      </c>
    </row>
    <row r="154" spans="1:15" s="18" customFormat="1" ht="15.75" customHeight="1" x14ac:dyDescent="0.2">
      <c r="A154" s="6"/>
      <c r="B154" s="12" t="s">
        <v>68</v>
      </c>
      <c r="C154" s="20" t="s">
        <v>50</v>
      </c>
      <c r="D154" s="15">
        <v>2.25</v>
      </c>
      <c r="E154" s="15">
        <v>0.87</v>
      </c>
      <c r="F154" s="15">
        <v>15.27</v>
      </c>
      <c r="G154" s="15">
        <f t="shared" si="35"/>
        <v>77.91</v>
      </c>
      <c r="H154" s="15">
        <v>0.2</v>
      </c>
      <c r="I154" s="15">
        <v>0.14000000000000001</v>
      </c>
      <c r="J154" s="15">
        <v>29.5</v>
      </c>
      <c r="K154" s="15">
        <v>0.7</v>
      </c>
      <c r="L154" s="15">
        <v>19</v>
      </c>
      <c r="M154" s="15">
        <v>30</v>
      </c>
      <c r="N154" s="15">
        <v>5</v>
      </c>
      <c r="O154" s="15">
        <v>0.6</v>
      </c>
    </row>
    <row r="155" spans="1:15" s="18" customFormat="1" ht="15.75" customHeight="1" x14ac:dyDescent="0.2">
      <c r="A155" s="6">
        <v>686</v>
      </c>
      <c r="B155" s="47" t="s">
        <v>40</v>
      </c>
      <c r="C155" s="48" t="s">
        <v>85</v>
      </c>
      <c r="D155" s="15">
        <v>0.4</v>
      </c>
      <c r="E155" s="15">
        <v>0</v>
      </c>
      <c r="F155" s="15">
        <v>4</v>
      </c>
      <c r="G155" s="15">
        <f t="shared" si="35"/>
        <v>17.600000000000001</v>
      </c>
      <c r="H155" s="15">
        <v>0.06</v>
      </c>
      <c r="I155" s="16">
        <v>3.1</v>
      </c>
      <c r="J155" s="16">
        <v>0.01</v>
      </c>
      <c r="K155" s="15">
        <v>1.6</v>
      </c>
      <c r="L155" s="15">
        <v>8</v>
      </c>
      <c r="M155" s="15">
        <v>8</v>
      </c>
      <c r="N155" s="15">
        <v>4</v>
      </c>
      <c r="O155" s="15">
        <v>1</v>
      </c>
    </row>
    <row r="156" spans="1:15" s="18" customFormat="1" x14ac:dyDescent="0.2">
      <c r="A156" s="6" t="s">
        <v>80</v>
      </c>
      <c r="B156" s="22"/>
      <c r="C156" s="23"/>
      <c r="D156" s="16">
        <f t="shared" ref="D156:O156" si="36">SUM(D153:D155)</f>
        <v>8.41</v>
      </c>
      <c r="E156" s="16">
        <f t="shared" si="36"/>
        <v>8.25</v>
      </c>
      <c r="F156" s="16">
        <f t="shared" si="36"/>
        <v>44.83</v>
      </c>
      <c r="G156" s="16">
        <f t="shared" si="36"/>
        <v>287.21000000000004</v>
      </c>
      <c r="H156" s="16">
        <f t="shared" si="36"/>
        <v>0.36000000000000004</v>
      </c>
      <c r="I156" s="16">
        <f t="shared" si="36"/>
        <v>3.2600000000000002</v>
      </c>
      <c r="J156" s="16">
        <f t="shared" si="36"/>
        <v>30.75</v>
      </c>
      <c r="K156" s="16">
        <f t="shared" si="36"/>
        <v>2.5</v>
      </c>
      <c r="L156" s="16">
        <f t="shared" si="36"/>
        <v>58</v>
      </c>
      <c r="M156" s="16">
        <f t="shared" si="36"/>
        <v>45.5</v>
      </c>
      <c r="N156" s="16">
        <f t="shared" si="36"/>
        <v>36</v>
      </c>
      <c r="O156" s="16">
        <f t="shared" si="36"/>
        <v>3.3</v>
      </c>
    </row>
    <row r="157" spans="1:15" s="18" customFormat="1" x14ac:dyDescent="0.2">
      <c r="A157" s="11"/>
      <c r="B157" s="44" t="s">
        <v>41</v>
      </c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4"/>
    </row>
    <row r="158" spans="1:15" s="18" customFormat="1" x14ac:dyDescent="0.2">
      <c r="A158" s="21"/>
      <c r="B158" s="34" t="s">
        <v>88</v>
      </c>
      <c r="C158" s="50" t="s">
        <v>50</v>
      </c>
      <c r="D158" s="14">
        <v>0.18</v>
      </c>
      <c r="E158" s="14">
        <v>1.1200000000000001</v>
      </c>
      <c r="F158" s="14">
        <v>1.23</v>
      </c>
      <c r="G158" s="15">
        <f t="shared" ref="G158:G164" si="37">SUM(D158*4)+(E158*9)+(F158*4)</f>
        <v>15.720000000000002</v>
      </c>
      <c r="H158" s="14">
        <v>2.2999999999999998</v>
      </c>
      <c r="I158" s="14">
        <v>1.2</v>
      </c>
      <c r="J158" s="14">
        <v>23.6</v>
      </c>
      <c r="K158" s="14">
        <v>0.1</v>
      </c>
      <c r="L158" s="14">
        <v>3</v>
      </c>
      <c r="M158" s="14">
        <v>0.1</v>
      </c>
      <c r="N158" s="14">
        <v>6.6</v>
      </c>
      <c r="O158" s="14">
        <v>0.4</v>
      </c>
    </row>
    <row r="159" spans="1:15" s="18" customFormat="1" ht="22.5" x14ac:dyDescent="0.2">
      <c r="A159" s="6">
        <v>135</v>
      </c>
      <c r="B159" s="47" t="s">
        <v>107</v>
      </c>
      <c r="C159" s="48" t="s">
        <v>78</v>
      </c>
      <c r="D159" s="15">
        <v>6.4</v>
      </c>
      <c r="E159" s="15">
        <v>2.4</v>
      </c>
      <c r="F159" s="15">
        <v>22.4</v>
      </c>
      <c r="G159" s="15">
        <f t="shared" si="37"/>
        <v>136.80000000000001</v>
      </c>
      <c r="H159" s="15">
        <v>0</v>
      </c>
      <c r="I159" s="15">
        <v>6</v>
      </c>
      <c r="J159" s="15">
        <v>12</v>
      </c>
      <c r="K159" s="15">
        <v>2.2999999999999998</v>
      </c>
      <c r="L159" s="15">
        <v>4.3</v>
      </c>
      <c r="M159" s="15">
        <v>4.5999999999999996</v>
      </c>
      <c r="N159" s="15">
        <v>1</v>
      </c>
      <c r="O159" s="15">
        <v>1.2</v>
      </c>
    </row>
    <row r="160" spans="1:15" s="18" customFormat="1" ht="17.25" customHeight="1" x14ac:dyDescent="0.2">
      <c r="A160" s="6">
        <v>413</v>
      </c>
      <c r="B160" s="12" t="s">
        <v>59</v>
      </c>
      <c r="C160" s="48" t="s">
        <v>63</v>
      </c>
      <c r="D160" s="15">
        <v>12.8</v>
      </c>
      <c r="E160" s="15">
        <v>22.2</v>
      </c>
      <c r="F160" s="15">
        <v>1.5</v>
      </c>
      <c r="G160" s="15">
        <f t="shared" si="37"/>
        <v>257</v>
      </c>
      <c r="H160" s="15">
        <v>0.1</v>
      </c>
      <c r="I160" s="15">
        <v>2</v>
      </c>
      <c r="J160" s="15">
        <v>18</v>
      </c>
      <c r="K160" s="15">
        <v>3.5</v>
      </c>
      <c r="L160" s="15">
        <v>11</v>
      </c>
      <c r="M160" s="15">
        <v>14</v>
      </c>
      <c r="N160" s="15">
        <v>7</v>
      </c>
      <c r="O160" s="15">
        <v>2.2000000000000002</v>
      </c>
    </row>
    <row r="161" spans="1:15" s="18" customFormat="1" ht="14.25" customHeight="1" x14ac:dyDescent="0.2">
      <c r="A161" s="6">
        <v>516</v>
      </c>
      <c r="B161" s="47" t="s">
        <v>43</v>
      </c>
      <c r="C161" s="20" t="s">
        <v>99</v>
      </c>
      <c r="D161" s="15">
        <v>5.41</v>
      </c>
      <c r="E161" s="15">
        <v>0.56999999999999995</v>
      </c>
      <c r="F161" s="15">
        <v>37.18</v>
      </c>
      <c r="G161" s="15">
        <f t="shared" si="37"/>
        <v>175.49</v>
      </c>
      <c r="H161" s="15">
        <v>0.2</v>
      </c>
      <c r="I161" s="15">
        <v>0</v>
      </c>
      <c r="J161" s="15">
        <v>23.6</v>
      </c>
      <c r="K161" s="15">
        <v>1.2</v>
      </c>
      <c r="L161" s="15">
        <v>9.6</v>
      </c>
      <c r="M161" s="15">
        <v>4.2</v>
      </c>
      <c r="N161" s="15">
        <v>7.7</v>
      </c>
      <c r="O161" s="15">
        <v>3</v>
      </c>
    </row>
    <row r="162" spans="1:15" s="18" customFormat="1" ht="14.25" customHeight="1" x14ac:dyDescent="0.2">
      <c r="A162" s="6">
        <v>634</v>
      </c>
      <c r="B162" s="47" t="s">
        <v>108</v>
      </c>
      <c r="C162" s="20" t="s">
        <v>62</v>
      </c>
      <c r="D162" s="15">
        <v>0.6</v>
      </c>
      <c r="E162" s="15">
        <v>0</v>
      </c>
      <c r="F162" s="15">
        <v>27.8</v>
      </c>
      <c r="G162" s="15">
        <f t="shared" si="37"/>
        <v>113.60000000000001</v>
      </c>
      <c r="H162" s="15">
        <v>0.06</v>
      </c>
      <c r="I162" s="15">
        <v>0</v>
      </c>
      <c r="J162" s="15">
        <v>0</v>
      </c>
      <c r="K162" s="15">
        <v>1.6</v>
      </c>
      <c r="L162" s="15">
        <v>5</v>
      </c>
      <c r="M162" s="15">
        <v>8</v>
      </c>
      <c r="N162" s="15">
        <v>4</v>
      </c>
      <c r="O162" s="15">
        <v>1</v>
      </c>
    </row>
    <row r="163" spans="1:15" s="18" customFormat="1" ht="22.5" x14ac:dyDescent="0.2">
      <c r="A163" s="6"/>
      <c r="B163" s="12" t="s">
        <v>44</v>
      </c>
      <c r="C163" s="20" t="s">
        <v>64</v>
      </c>
      <c r="D163" s="15">
        <v>7.8</v>
      </c>
      <c r="E163" s="15">
        <v>1.8</v>
      </c>
      <c r="F163" s="15">
        <v>24</v>
      </c>
      <c r="G163" s="15">
        <f t="shared" si="37"/>
        <v>143.4</v>
      </c>
      <c r="H163" s="15">
        <v>0.06</v>
      </c>
      <c r="I163" s="15">
        <v>0</v>
      </c>
      <c r="J163" s="15">
        <v>0</v>
      </c>
      <c r="K163" s="15">
        <v>1.3</v>
      </c>
      <c r="L163" s="15">
        <v>21</v>
      </c>
      <c r="M163" s="15">
        <v>9.5</v>
      </c>
      <c r="N163" s="15">
        <v>28</v>
      </c>
      <c r="O163" s="15">
        <v>2</v>
      </c>
    </row>
    <row r="164" spans="1:15" s="18" customFormat="1" ht="14.25" customHeight="1" x14ac:dyDescent="0.2">
      <c r="A164" s="5"/>
      <c r="B164" s="5" t="s">
        <v>55</v>
      </c>
      <c r="C164" s="23" t="s">
        <v>99</v>
      </c>
      <c r="D164" s="15">
        <v>0.6</v>
      </c>
      <c r="E164" s="16">
        <v>0.6</v>
      </c>
      <c r="F164" s="16">
        <v>14.7</v>
      </c>
      <c r="G164" s="15">
        <f t="shared" si="37"/>
        <v>66.599999999999994</v>
      </c>
      <c r="H164" s="15">
        <v>1.7</v>
      </c>
      <c r="I164" s="15">
        <v>10</v>
      </c>
      <c r="J164" s="15">
        <v>0</v>
      </c>
      <c r="K164" s="15">
        <v>1.3</v>
      </c>
      <c r="L164" s="14">
        <v>12</v>
      </c>
      <c r="M164" s="14">
        <v>9</v>
      </c>
      <c r="N164" s="14">
        <v>10</v>
      </c>
      <c r="O164" s="14">
        <v>11</v>
      </c>
    </row>
    <row r="165" spans="1:15" s="18" customFormat="1" x14ac:dyDescent="0.2">
      <c r="A165" s="5" t="s">
        <v>80</v>
      </c>
      <c r="B165" s="5"/>
      <c r="C165" s="23"/>
      <c r="D165" s="16">
        <f t="shared" ref="D165:O165" si="38">SUM(D158:D164)</f>
        <v>33.790000000000006</v>
      </c>
      <c r="E165" s="16">
        <f t="shared" si="38"/>
        <v>28.69</v>
      </c>
      <c r="F165" s="16">
        <f t="shared" si="38"/>
        <v>128.81</v>
      </c>
      <c r="G165" s="16">
        <f t="shared" si="38"/>
        <v>908.61</v>
      </c>
      <c r="H165" s="16">
        <f t="shared" si="38"/>
        <v>4.42</v>
      </c>
      <c r="I165" s="16">
        <f t="shared" si="38"/>
        <v>19.2</v>
      </c>
      <c r="J165" s="16">
        <f t="shared" si="38"/>
        <v>77.2</v>
      </c>
      <c r="K165" s="16">
        <f t="shared" si="38"/>
        <v>11.300000000000002</v>
      </c>
      <c r="L165" s="14">
        <f t="shared" si="38"/>
        <v>65.900000000000006</v>
      </c>
      <c r="M165" s="14">
        <f t="shared" si="38"/>
        <v>49.4</v>
      </c>
      <c r="N165" s="14">
        <f t="shared" si="38"/>
        <v>64.3</v>
      </c>
      <c r="O165" s="14">
        <f t="shared" si="38"/>
        <v>20.8</v>
      </c>
    </row>
    <row r="166" spans="1:15" s="18" customFormat="1" x14ac:dyDescent="0.2">
      <c r="A166" s="5"/>
      <c r="B166" s="17" t="s">
        <v>45</v>
      </c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4"/>
    </row>
    <row r="167" spans="1:15" s="18" customFormat="1" ht="22.5" x14ac:dyDescent="0.2">
      <c r="A167" s="6">
        <v>362</v>
      </c>
      <c r="B167" s="34" t="s">
        <v>73</v>
      </c>
      <c r="C167" s="23" t="s">
        <v>74</v>
      </c>
      <c r="D167" s="15">
        <v>14.08</v>
      </c>
      <c r="E167" s="15">
        <v>3.36</v>
      </c>
      <c r="F167" s="15">
        <v>11.36</v>
      </c>
      <c r="G167" s="15">
        <f t="shared" ref="G167:G168" si="39">SUM(D167*4)+(E167*9)+(F167*4)</f>
        <v>132</v>
      </c>
      <c r="H167" s="15">
        <v>0</v>
      </c>
      <c r="I167" s="15">
        <v>0.3</v>
      </c>
      <c r="J167" s="15">
        <v>7.2</v>
      </c>
      <c r="K167" s="15">
        <v>0.4</v>
      </c>
      <c r="L167" s="15">
        <v>9.8000000000000007</v>
      </c>
      <c r="M167" s="15">
        <v>15.1</v>
      </c>
      <c r="N167" s="15">
        <v>27</v>
      </c>
      <c r="O167" s="15">
        <v>0.8</v>
      </c>
    </row>
    <row r="168" spans="1:15" s="18" customFormat="1" ht="15" customHeight="1" x14ac:dyDescent="0.2">
      <c r="A168" s="6">
        <v>685</v>
      </c>
      <c r="B168" s="47" t="s">
        <v>47</v>
      </c>
      <c r="C168" s="48" t="s">
        <v>62</v>
      </c>
      <c r="D168" s="15">
        <v>0.4</v>
      </c>
      <c r="E168" s="15">
        <v>0</v>
      </c>
      <c r="F168" s="15">
        <v>14.2</v>
      </c>
      <c r="G168" s="15">
        <f t="shared" si="39"/>
        <v>58.4</v>
      </c>
      <c r="H168" s="15">
        <v>0.06</v>
      </c>
      <c r="I168" s="16">
        <v>0</v>
      </c>
      <c r="J168" s="16">
        <v>0</v>
      </c>
      <c r="K168" s="15">
        <v>1.6</v>
      </c>
      <c r="L168" s="15">
        <v>8</v>
      </c>
      <c r="M168" s="15">
        <v>8</v>
      </c>
      <c r="N168" s="15">
        <v>4</v>
      </c>
      <c r="O168" s="15">
        <v>1</v>
      </c>
    </row>
    <row r="169" spans="1:15" s="18" customFormat="1" x14ac:dyDescent="0.2">
      <c r="A169" s="6" t="s">
        <v>80</v>
      </c>
      <c r="B169" s="12"/>
      <c r="C169" s="20"/>
      <c r="D169" s="15">
        <f t="shared" ref="D169:O169" si="40">SUM(D167:D168)</f>
        <v>14.48</v>
      </c>
      <c r="E169" s="15">
        <f t="shared" si="40"/>
        <v>3.36</v>
      </c>
      <c r="F169" s="15">
        <f t="shared" si="40"/>
        <v>25.56</v>
      </c>
      <c r="G169" s="15">
        <f t="shared" si="40"/>
        <v>190.4</v>
      </c>
      <c r="H169" s="15">
        <f t="shared" si="40"/>
        <v>0.06</v>
      </c>
      <c r="I169" s="15">
        <f t="shared" si="40"/>
        <v>0.3</v>
      </c>
      <c r="J169" s="15">
        <f t="shared" si="40"/>
        <v>7.2</v>
      </c>
      <c r="K169" s="15">
        <f t="shared" si="40"/>
        <v>2</v>
      </c>
      <c r="L169" s="15">
        <f t="shared" si="40"/>
        <v>17.8</v>
      </c>
      <c r="M169" s="15">
        <f t="shared" si="40"/>
        <v>23.1</v>
      </c>
      <c r="N169" s="15">
        <f t="shared" si="40"/>
        <v>31</v>
      </c>
      <c r="O169" s="15">
        <f t="shared" si="40"/>
        <v>1.8</v>
      </c>
    </row>
    <row r="170" spans="1:15" s="18" customFormat="1" x14ac:dyDescent="0.2">
      <c r="A170" s="13" t="s">
        <v>80</v>
      </c>
      <c r="B170" s="5"/>
      <c r="C170" s="5"/>
      <c r="D170" s="24">
        <f>SUM(D156,D165,D169)</f>
        <v>56.680000000000007</v>
      </c>
      <c r="E170" s="24">
        <f t="shared" ref="E170:O170" si="41">SUM(E156,E165,E169)</f>
        <v>40.299999999999997</v>
      </c>
      <c r="F170" s="24">
        <f t="shared" si="41"/>
        <v>199.2</v>
      </c>
      <c r="G170" s="24">
        <f>SUM(G156+G165+G169)</f>
        <v>1386.2200000000003</v>
      </c>
      <c r="H170" s="24">
        <f t="shared" si="41"/>
        <v>4.84</v>
      </c>
      <c r="I170" s="24">
        <f t="shared" si="41"/>
        <v>22.76</v>
      </c>
      <c r="J170" s="24">
        <f t="shared" si="41"/>
        <v>115.15</v>
      </c>
      <c r="K170" s="24">
        <f t="shared" si="41"/>
        <v>15.800000000000002</v>
      </c>
      <c r="L170" s="24">
        <f t="shared" si="41"/>
        <v>141.70000000000002</v>
      </c>
      <c r="M170" s="24">
        <f t="shared" si="41"/>
        <v>118</v>
      </c>
      <c r="N170" s="24">
        <f t="shared" si="41"/>
        <v>131.30000000000001</v>
      </c>
      <c r="O170" s="24">
        <f t="shared" si="41"/>
        <v>25.900000000000002</v>
      </c>
    </row>
    <row r="171" spans="1:15" s="18" customFormat="1" x14ac:dyDescent="0.2">
      <c r="A171" s="1"/>
      <c r="B171" s="29"/>
      <c r="C171" s="19"/>
      <c r="O171" s="25"/>
    </row>
    <row r="172" spans="1:15" s="18" customFormat="1" x14ac:dyDescent="0.2">
      <c r="C172" s="19"/>
      <c r="O172" s="25"/>
    </row>
    <row r="173" spans="1:15" s="18" customFormat="1" x14ac:dyDescent="0.2">
      <c r="A173" s="3"/>
      <c r="C173" s="19"/>
    </row>
    <row r="174" spans="1:15" s="18" customFormat="1" x14ac:dyDescent="0.2">
      <c r="B174" s="2" t="s">
        <v>60</v>
      </c>
      <c r="C174" s="18" t="s">
        <v>49</v>
      </c>
      <c r="G174" s="18" t="s">
        <v>53</v>
      </c>
    </row>
    <row r="175" spans="1:15" s="18" customFormat="1" x14ac:dyDescent="0.2">
      <c r="B175" s="2" t="s">
        <v>2</v>
      </c>
      <c r="C175" s="18" t="s">
        <v>58</v>
      </c>
    </row>
    <row r="176" spans="1:15" s="18" customFormat="1" x14ac:dyDescent="0.2">
      <c r="B176" s="2" t="s">
        <v>4</v>
      </c>
      <c r="C176" s="18" t="s">
        <v>5</v>
      </c>
    </row>
    <row r="177" spans="1:15" s="18" customFormat="1" ht="45" x14ac:dyDescent="0.2">
      <c r="A177" s="8" t="s">
        <v>6</v>
      </c>
      <c r="B177" s="9" t="s">
        <v>7</v>
      </c>
      <c r="C177" s="8" t="s">
        <v>8</v>
      </c>
      <c r="D177" s="9" t="s">
        <v>9</v>
      </c>
      <c r="E177" s="9"/>
      <c r="F177" s="9"/>
      <c r="G177" s="8" t="s">
        <v>10</v>
      </c>
      <c r="H177" s="9" t="s">
        <v>11</v>
      </c>
      <c r="I177" s="9"/>
      <c r="J177" s="9"/>
      <c r="K177" s="9"/>
      <c r="L177" s="9" t="s">
        <v>12</v>
      </c>
      <c r="M177" s="9"/>
      <c r="N177" s="9"/>
      <c r="O177" s="9"/>
    </row>
    <row r="178" spans="1:15" s="18" customFormat="1" x14ac:dyDescent="0.2">
      <c r="A178" s="8"/>
      <c r="B178" s="9"/>
      <c r="C178" s="8"/>
      <c r="D178" s="8" t="s">
        <v>13</v>
      </c>
      <c r="E178" s="8" t="s">
        <v>14</v>
      </c>
      <c r="F178" s="8" t="s">
        <v>15</v>
      </c>
      <c r="G178" s="8"/>
      <c r="H178" s="8" t="s">
        <v>16</v>
      </c>
      <c r="I178" s="8" t="s">
        <v>17</v>
      </c>
      <c r="J178" s="8" t="s">
        <v>18</v>
      </c>
      <c r="K178" s="8" t="s">
        <v>19</v>
      </c>
      <c r="L178" s="8" t="s">
        <v>20</v>
      </c>
      <c r="M178" s="8" t="s">
        <v>21</v>
      </c>
      <c r="N178" s="8" t="s">
        <v>22</v>
      </c>
      <c r="O178" s="8" t="s">
        <v>23</v>
      </c>
    </row>
    <row r="179" spans="1:15" s="18" customFormat="1" x14ac:dyDescent="0.2">
      <c r="A179" s="6" t="s">
        <v>24</v>
      </c>
      <c r="B179" s="10" t="s">
        <v>25</v>
      </c>
      <c r="C179" s="6" t="s">
        <v>26</v>
      </c>
      <c r="D179" s="6" t="s">
        <v>27</v>
      </c>
      <c r="E179" s="6" t="s">
        <v>28</v>
      </c>
      <c r="F179" s="6" t="s">
        <v>29</v>
      </c>
      <c r="G179" s="6" t="s">
        <v>30</v>
      </c>
      <c r="H179" s="6" t="s">
        <v>31</v>
      </c>
      <c r="I179" s="6" t="s">
        <v>32</v>
      </c>
      <c r="J179" s="6" t="s">
        <v>33</v>
      </c>
      <c r="K179" s="6" t="s">
        <v>34</v>
      </c>
      <c r="L179" s="6" t="s">
        <v>35</v>
      </c>
      <c r="M179" s="6" t="s">
        <v>36</v>
      </c>
      <c r="N179" s="6" t="s">
        <v>37</v>
      </c>
      <c r="O179" s="6" t="s">
        <v>38</v>
      </c>
    </row>
    <row r="180" spans="1:15" s="18" customFormat="1" x14ac:dyDescent="0.2">
      <c r="A180" s="11"/>
      <c r="B180" s="44" t="s">
        <v>52</v>
      </c>
      <c r="C180" s="65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7"/>
    </row>
    <row r="181" spans="1:15" s="18" customFormat="1" ht="22.5" x14ac:dyDescent="0.2">
      <c r="A181" s="6">
        <v>311</v>
      </c>
      <c r="B181" s="47" t="s">
        <v>94</v>
      </c>
      <c r="C181" s="48" t="s">
        <v>133</v>
      </c>
      <c r="D181" s="15">
        <v>9.4</v>
      </c>
      <c r="E181" s="15">
        <v>2.2000000000000002</v>
      </c>
      <c r="F181" s="15">
        <v>52.2</v>
      </c>
      <c r="G181" s="15">
        <f t="shared" ref="G181:G183" si="42">SUM(D181*4)+(E181*9)+(F181*4)</f>
        <v>266.20000000000005</v>
      </c>
      <c r="H181" s="15">
        <v>0.5</v>
      </c>
      <c r="I181" s="15">
        <v>28</v>
      </c>
      <c r="J181" s="15">
        <v>18</v>
      </c>
      <c r="K181" s="15">
        <v>3.9</v>
      </c>
      <c r="L181" s="15">
        <v>9.6999999999999993</v>
      </c>
      <c r="M181" s="15">
        <v>1.52</v>
      </c>
      <c r="N181" s="15">
        <v>26</v>
      </c>
      <c r="O181" s="15">
        <v>1</v>
      </c>
    </row>
    <row r="182" spans="1:15" s="18" customFormat="1" ht="15" customHeight="1" x14ac:dyDescent="0.2">
      <c r="A182" s="6"/>
      <c r="B182" s="12" t="s">
        <v>68</v>
      </c>
      <c r="C182" s="20" t="s">
        <v>50</v>
      </c>
      <c r="D182" s="15">
        <v>2.25</v>
      </c>
      <c r="E182" s="15">
        <v>0.87</v>
      </c>
      <c r="F182" s="15">
        <v>15.27</v>
      </c>
      <c r="G182" s="15">
        <f t="shared" si="42"/>
        <v>77.91</v>
      </c>
      <c r="H182" s="15">
        <v>0</v>
      </c>
      <c r="I182" s="15">
        <v>0</v>
      </c>
      <c r="J182" s="15">
        <v>29.5</v>
      </c>
      <c r="K182" s="15">
        <v>0.7</v>
      </c>
      <c r="L182" s="15">
        <v>19</v>
      </c>
      <c r="M182" s="15">
        <v>30</v>
      </c>
      <c r="N182" s="15">
        <v>5</v>
      </c>
      <c r="O182" s="15">
        <v>0.6</v>
      </c>
    </row>
    <row r="183" spans="1:15" s="18" customFormat="1" ht="15" customHeight="1" x14ac:dyDescent="0.2">
      <c r="A183" s="6">
        <v>685</v>
      </c>
      <c r="B183" s="47" t="s">
        <v>47</v>
      </c>
      <c r="C183" s="48" t="s">
        <v>62</v>
      </c>
      <c r="D183" s="15">
        <v>0.4</v>
      </c>
      <c r="E183" s="15">
        <v>0</v>
      </c>
      <c r="F183" s="15">
        <v>14.2</v>
      </c>
      <c r="G183" s="15">
        <f t="shared" si="42"/>
        <v>58.4</v>
      </c>
      <c r="H183" s="15">
        <v>0.06</v>
      </c>
      <c r="I183" s="16">
        <v>0</v>
      </c>
      <c r="J183" s="16">
        <v>0</v>
      </c>
      <c r="K183" s="15">
        <v>1.6</v>
      </c>
      <c r="L183" s="15">
        <v>8</v>
      </c>
      <c r="M183" s="15">
        <v>8</v>
      </c>
      <c r="N183" s="15">
        <v>4</v>
      </c>
      <c r="O183" s="15">
        <v>1</v>
      </c>
    </row>
    <row r="184" spans="1:15" s="18" customFormat="1" x14ac:dyDescent="0.2">
      <c r="A184" s="21" t="s">
        <v>80</v>
      </c>
      <c r="B184" s="12"/>
      <c r="C184" s="23"/>
      <c r="D184" s="16">
        <f t="shared" ref="D184:O184" si="43">SUM(D181:D183)</f>
        <v>12.05</v>
      </c>
      <c r="E184" s="16">
        <f t="shared" si="43"/>
        <v>3.0700000000000003</v>
      </c>
      <c r="F184" s="16">
        <f t="shared" si="43"/>
        <v>81.67</v>
      </c>
      <c r="G184" s="16">
        <f t="shared" si="43"/>
        <v>402.51</v>
      </c>
      <c r="H184" s="16">
        <f t="shared" si="43"/>
        <v>0.56000000000000005</v>
      </c>
      <c r="I184" s="16">
        <f t="shared" si="43"/>
        <v>28</v>
      </c>
      <c r="J184" s="16">
        <f t="shared" si="43"/>
        <v>47.5</v>
      </c>
      <c r="K184" s="16">
        <f t="shared" si="43"/>
        <v>6.1999999999999993</v>
      </c>
      <c r="L184" s="16">
        <f t="shared" si="43"/>
        <v>36.700000000000003</v>
      </c>
      <c r="M184" s="16">
        <f t="shared" si="43"/>
        <v>39.519999999999996</v>
      </c>
      <c r="N184" s="16">
        <f t="shared" si="43"/>
        <v>35</v>
      </c>
      <c r="O184" s="16">
        <f t="shared" si="43"/>
        <v>2.6</v>
      </c>
    </row>
    <row r="185" spans="1:15" s="18" customFormat="1" x14ac:dyDescent="0.2">
      <c r="A185" s="11"/>
      <c r="B185" s="17" t="s">
        <v>41</v>
      </c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4"/>
    </row>
    <row r="186" spans="1:15" s="18" customFormat="1" ht="29.25" customHeight="1" x14ac:dyDescent="0.2">
      <c r="A186" s="59"/>
      <c r="B186" s="60" t="s">
        <v>118</v>
      </c>
      <c r="C186" s="48" t="s">
        <v>126</v>
      </c>
      <c r="D186" s="52">
        <v>1.45</v>
      </c>
      <c r="E186" s="52">
        <v>0.05</v>
      </c>
      <c r="F186" s="52">
        <v>3.93</v>
      </c>
      <c r="G186" s="52">
        <f t="shared" ref="G186:G192" si="44">SUM(D186*4)+(E186*9)+(F186*4)</f>
        <v>21.97</v>
      </c>
      <c r="H186" s="52">
        <v>0.2</v>
      </c>
      <c r="I186" s="52">
        <v>6</v>
      </c>
      <c r="J186" s="52">
        <v>10</v>
      </c>
      <c r="K186" s="52">
        <v>1.5</v>
      </c>
      <c r="L186" s="52">
        <v>20</v>
      </c>
      <c r="M186" s="52">
        <v>5</v>
      </c>
      <c r="N186" s="52">
        <v>13</v>
      </c>
      <c r="O186" s="52">
        <v>0.8</v>
      </c>
    </row>
    <row r="187" spans="1:15" s="18" customFormat="1" ht="22.5" x14ac:dyDescent="0.2">
      <c r="A187" s="6">
        <v>110</v>
      </c>
      <c r="B187" s="47" t="s">
        <v>109</v>
      </c>
      <c r="C187" s="48" t="s">
        <v>78</v>
      </c>
      <c r="D187" s="15">
        <v>8.8000000000000007</v>
      </c>
      <c r="E187" s="15">
        <v>7.2</v>
      </c>
      <c r="F187" s="15">
        <v>11</v>
      </c>
      <c r="G187" s="52">
        <f t="shared" si="44"/>
        <v>144</v>
      </c>
      <c r="H187" s="15">
        <v>0</v>
      </c>
      <c r="I187" s="15">
        <v>6</v>
      </c>
      <c r="J187" s="15">
        <v>12</v>
      </c>
      <c r="K187" s="15">
        <v>2.2999999999999998</v>
      </c>
      <c r="L187" s="15">
        <v>4.3</v>
      </c>
      <c r="M187" s="15">
        <v>4.5999999999999996</v>
      </c>
      <c r="N187" s="15">
        <v>1</v>
      </c>
      <c r="O187" s="15">
        <v>1.2</v>
      </c>
    </row>
    <row r="188" spans="1:15" s="18" customFormat="1" ht="22.5" x14ac:dyDescent="0.2">
      <c r="A188" s="6">
        <v>493</v>
      </c>
      <c r="B188" s="47" t="s">
        <v>127</v>
      </c>
      <c r="C188" s="48" t="s">
        <v>110</v>
      </c>
      <c r="D188" s="15">
        <v>30.24</v>
      </c>
      <c r="E188" s="15">
        <v>8.8800000000000008</v>
      </c>
      <c r="F188" s="15">
        <v>0</v>
      </c>
      <c r="G188" s="52">
        <f t="shared" si="44"/>
        <v>200.88</v>
      </c>
      <c r="H188" s="15">
        <v>0.05</v>
      </c>
      <c r="I188" s="15">
        <v>1.56</v>
      </c>
      <c r="J188" s="15">
        <v>3.75</v>
      </c>
      <c r="K188" s="15">
        <v>0.48</v>
      </c>
      <c r="L188" s="15">
        <v>21</v>
      </c>
      <c r="M188" s="15">
        <v>11.88</v>
      </c>
      <c r="N188" s="15">
        <v>21.63</v>
      </c>
      <c r="O188" s="15">
        <v>0.43</v>
      </c>
    </row>
    <row r="189" spans="1:15" s="18" customFormat="1" ht="15.75" customHeight="1" x14ac:dyDescent="0.2">
      <c r="A189" s="6">
        <v>508</v>
      </c>
      <c r="B189" s="47" t="s">
        <v>61</v>
      </c>
      <c r="C189" s="48" t="s">
        <v>99</v>
      </c>
      <c r="D189" s="15">
        <v>6.75</v>
      </c>
      <c r="E189" s="15">
        <v>3.45</v>
      </c>
      <c r="F189" s="15">
        <v>37.5</v>
      </c>
      <c r="G189" s="52">
        <f t="shared" si="44"/>
        <v>208.05</v>
      </c>
      <c r="H189" s="15">
        <v>0.2</v>
      </c>
      <c r="I189" s="15">
        <v>17</v>
      </c>
      <c r="J189" s="15">
        <v>35.6</v>
      </c>
      <c r="K189" s="15">
        <v>0.2</v>
      </c>
      <c r="L189" s="15">
        <v>51</v>
      </c>
      <c r="M189" s="15">
        <v>80</v>
      </c>
      <c r="N189" s="15">
        <v>24</v>
      </c>
      <c r="O189" s="15">
        <v>1</v>
      </c>
    </row>
    <row r="190" spans="1:15" s="18" customFormat="1" x14ac:dyDescent="0.2">
      <c r="A190" s="6">
        <v>631</v>
      </c>
      <c r="B190" s="47" t="s">
        <v>121</v>
      </c>
      <c r="C190" s="20" t="s">
        <v>62</v>
      </c>
      <c r="D190" s="15">
        <v>0.4</v>
      </c>
      <c r="E190" s="15">
        <v>0</v>
      </c>
      <c r="F190" s="15">
        <v>44.2</v>
      </c>
      <c r="G190" s="52">
        <f t="shared" si="44"/>
        <v>178.4</v>
      </c>
      <c r="H190" s="15">
        <v>0.04</v>
      </c>
      <c r="I190" s="15">
        <v>3.2</v>
      </c>
      <c r="J190" s="15">
        <v>0.3</v>
      </c>
      <c r="K190" s="15">
        <v>1.6</v>
      </c>
      <c r="L190" s="15">
        <v>3.6</v>
      </c>
      <c r="M190" s="15">
        <v>8</v>
      </c>
      <c r="N190" s="15">
        <v>2.1</v>
      </c>
      <c r="O190" s="15">
        <v>1</v>
      </c>
    </row>
    <row r="191" spans="1:15" s="18" customFormat="1" ht="22.5" x14ac:dyDescent="0.2">
      <c r="A191" s="6"/>
      <c r="B191" s="47" t="s">
        <v>44</v>
      </c>
      <c r="C191" s="48" t="s">
        <v>64</v>
      </c>
      <c r="D191" s="15">
        <v>7.8</v>
      </c>
      <c r="E191" s="15">
        <v>1.8</v>
      </c>
      <c r="F191" s="15">
        <v>24</v>
      </c>
      <c r="G191" s="52">
        <f t="shared" si="44"/>
        <v>143.4</v>
      </c>
      <c r="H191" s="15">
        <v>0.06</v>
      </c>
      <c r="I191" s="15">
        <v>0</v>
      </c>
      <c r="J191" s="15">
        <v>0</v>
      </c>
      <c r="K191" s="15">
        <v>1.3</v>
      </c>
      <c r="L191" s="15">
        <v>21</v>
      </c>
      <c r="M191" s="15">
        <v>9.5</v>
      </c>
      <c r="N191" s="15">
        <v>2.8</v>
      </c>
      <c r="O191" s="15">
        <v>2</v>
      </c>
    </row>
    <row r="192" spans="1:15" s="18" customFormat="1" ht="14.25" customHeight="1" x14ac:dyDescent="0.2">
      <c r="A192" s="6"/>
      <c r="B192" s="12" t="s">
        <v>81</v>
      </c>
      <c r="C192" s="20" t="s">
        <v>50</v>
      </c>
      <c r="D192" s="15">
        <v>1.6</v>
      </c>
      <c r="E192" s="15">
        <v>15.8</v>
      </c>
      <c r="F192" s="15">
        <v>21.68</v>
      </c>
      <c r="G192" s="52">
        <f t="shared" si="44"/>
        <v>235.32000000000002</v>
      </c>
      <c r="H192" s="15">
        <v>0.2</v>
      </c>
      <c r="I192" s="15">
        <v>0.32</v>
      </c>
      <c r="J192" s="15">
        <v>2.31</v>
      </c>
      <c r="K192" s="15">
        <v>0.65</v>
      </c>
      <c r="L192" s="15">
        <v>0.02</v>
      </c>
      <c r="M192" s="15">
        <v>2.5</v>
      </c>
      <c r="N192" s="15">
        <v>3.4</v>
      </c>
      <c r="O192" s="15">
        <v>4</v>
      </c>
    </row>
    <row r="193" spans="1:15" s="18" customFormat="1" x14ac:dyDescent="0.2">
      <c r="A193" s="21" t="s">
        <v>80</v>
      </c>
      <c r="B193" s="12"/>
      <c r="C193" s="23"/>
      <c r="D193" s="16">
        <f t="shared" ref="D193:O193" si="45">SUM(D186:D191)</f>
        <v>55.439999999999991</v>
      </c>
      <c r="E193" s="16">
        <f t="shared" si="45"/>
        <v>21.380000000000003</v>
      </c>
      <c r="F193" s="16">
        <f t="shared" si="45"/>
        <v>120.63</v>
      </c>
      <c r="G193" s="16">
        <f t="shared" ref="G193" si="46">SUM(G191:G192)</f>
        <v>378.72</v>
      </c>
      <c r="H193" s="16">
        <f t="shared" si="45"/>
        <v>0.55000000000000004</v>
      </c>
      <c r="I193" s="16">
        <f t="shared" si="45"/>
        <v>33.760000000000005</v>
      </c>
      <c r="J193" s="16">
        <f t="shared" si="45"/>
        <v>61.65</v>
      </c>
      <c r="K193" s="16">
        <f t="shared" si="45"/>
        <v>7.38</v>
      </c>
      <c r="L193" s="16">
        <f t="shared" si="45"/>
        <v>120.89999999999999</v>
      </c>
      <c r="M193" s="16">
        <f t="shared" si="45"/>
        <v>118.98</v>
      </c>
      <c r="N193" s="16">
        <f t="shared" si="45"/>
        <v>64.53</v>
      </c>
      <c r="O193" s="16">
        <f t="shared" si="45"/>
        <v>6.43</v>
      </c>
    </row>
    <row r="194" spans="1:15" s="18" customFormat="1" x14ac:dyDescent="0.2">
      <c r="A194" s="11"/>
      <c r="B194" s="17" t="s">
        <v>45</v>
      </c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4"/>
    </row>
    <row r="195" spans="1:15" s="18" customFormat="1" ht="33.75" customHeight="1" x14ac:dyDescent="0.2">
      <c r="A195" s="6">
        <v>11</v>
      </c>
      <c r="B195" s="47" t="s">
        <v>124</v>
      </c>
      <c r="C195" s="48" t="s">
        <v>123</v>
      </c>
      <c r="D195" s="15">
        <v>7.22</v>
      </c>
      <c r="E195" s="15">
        <v>8.26</v>
      </c>
      <c r="F195" s="15">
        <v>15.6</v>
      </c>
      <c r="G195" s="15">
        <f t="shared" ref="G195:G196" si="47">SUM(D195*4)+(E195*9)+(F195*4)</f>
        <v>165.62</v>
      </c>
      <c r="H195" s="15">
        <v>0</v>
      </c>
      <c r="I195" s="15">
        <v>0</v>
      </c>
      <c r="J195" s="15">
        <v>29</v>
      </c>
      <c r="K195" s="15">
        <v>0.7</v>
      </c>
      <c r="L195" s="15">
        <v>25</v>
      </c>
      <c r="M195" s="15">
        <v>85</v>
      </c>
      <c r="N195" s="15">
        <v>33</v>
      </c>
      <c r="O195" s="15">
        <v>1</v>
      </c>
    </row>
    <row r="196" spans="1:15" s="18" customFormat="1" ht="15.75" customHeight="1" x14ac:dyDescent="0.2">
      <c r="A196" s="6"/>
      <c r="B196" s="38" t="s">
        <v>40</v>
      </c>
      <c r="C196" s="48" t="s">
        <v>85</v>
      </c>
      <c r="D196" s="15">
        <v>0.4</v>
      </c>
      <c r="E196" s="15">
        <v>0</v>
      </c>
      <c r="F196" s="15">
        <v>4</v>
      </c>
      <c r="G196" s="15">
        <f t="shared" si="47"/>
        <v>17.600000000000001</v>
      </c>
      <c r="H196" s="15">
        <v>2.2999999999999998</v>
      </c>
      <c r="I196" s="15">
        <v>1.2</v>
      </c>
      <c r="J196" s="15">
        <v>29.5</v>
      </c>
      <c r="K196" s="15">
        <v>0.7</v>
      </c>
      <c r="L196" s="15">
        <v>25</v>
      </c>
      <c r="M196" s="15">
        <v>8.5</v>
      </c>
      <c r="N196" s="15">
        <v>3.3</v>
      </c>
      <c r="O196" s="15">
        <v>1</v>
      </c>
    </row>
    <row r="197" spans="1:15" s="18" customFormat="1" x14ac:dyDescent="0.2">
      <c r="A197" s="6" t="s">
        <v>80</v>
      </c>
      <c r="B197" s="12"/>
      <c r="C197" s="20"/>
      <c r="D197" s="15">
        <f t="shared" ref="D197:O197" si="48">SUM(D195:D196)</f>
        <v>7.62</v>
      </c>
      <c r="E197" s="15">
        <f t="shared" si="48"/>
        <v>8.26</v>
      </c>
      <c r="F197" s="15">
        <f t="shared" si="48"/>
        <v>19.600000000000001</v>
      </c>
      <c r="G197" s="15">
        <f t="shared" si="48"/>
        <v>183.22</v>
      </c>
      <c r="H197" s="15">
        <f t="shared" si="48"/>
        <v>2.2999999999999998</v>
      </c>
      <c r="I197" s="15">
        <f t="shared" si="48"/>
        <v>1.2</v>
      </c>
      <c r="J197" s="15">
        <f t="shared" si="48"/>
        <v>58.5</v>
      </c>
      <c r="K197" s="15">
        <f t="shared" si="48"/>
        <v>1.4</v>
      </c>
      <c r="L197" s="15">
        <f t="shared" si="48"/>
        <v>50</v>
      </c>
      <c r="M197" s="15">
        <f t="shared" si="48"/>
        <v>93.5</v>
      </c>
      <c r="N197" s="15">
        <f t="shared" si="48"/>
        <v>36.299999999999997</v>
      </c>
      <c r="O197" s="15">
        <f t="shared" si="48"/>
        <v>2</v>
      </c>
    </row>
    <row r="198" spans="1:15" s="18" customFormat="1" x14ac:dyDescent="0.2">
      <c r="A198" s="13" t="s">
        <v>80</v>
      </c>
      <c r="B198" s="5"/>
      <c r="C198" s="5"/>
      <c r="D198" s="24">
        <f t="shared" ref="D198:O198" si="49">SUM(D197,D193,D184)</f>
        <v>75.109999999999985</v>
      </c>
      <c r="E198" s="24">
        <f t="shared" si="49"/>
        <v>32.71</v>
      </c>
      <c r="F198" s="24">
        <f t="shared" si="49"/>
        <v>221.89999999999998</v>
      </c>
      <c r="G198" s="24">
        <f>SUM(G184+G193+G197)</f>
        <v>964.45</v>
      </c>
      <c r="H198" s="24">
        <f t="shared" si="49"/>
        <v>3.4099999999999997</v>
      </c>
      <c r="I198" s="24">
        <f t="shared" si="49"/>
        <v>62.960000000000008</v>
      </c>
      <c r="J198" s="24">
        <f t="shared" si="49"/>
        <v>167.65</v>
      </c>
      <c r="K198" s="24">
        <f t="shared" si="49"/>
        <v>14.979999999999999</v>
      </c>
      <c r="L198" s="24">
        <f t="shared" si="49"/>
        <v>207.59999999999997</v>
      </c>
      <c r="M198" s="24">
        <f t="shared" si="49"/>
        <v>252</v>
      </c>
      <c r="N198" s="24">
        <f t="shared" si="49"/>
        <v>135.82999999999998</v>
      </c>
      <c r="O198" s="24">
        <f t="shared" si="49"/>
        <v>11.03</v>
      </c>
    </row>
    <row r="199" spans="1:15" s="18" customFormat="1" x14ac:dyDescent="0.2">
      <c r="A199" s="28"/>
      <c r="B199" s="29"/>
      <c r="C199" s="29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s="18" customFormat="1" x14ac:dyDescent="0.2">
      <c r="A200" s="28"/>
      <c r="B200" s="29"/>
      <c r="C200" s="29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s="18" customFormat="1" x14ac:dyDescent="0.2">
      <c r="A201" s="28"/>
      <c r="B201" s="29"/>
      <c r="C201" s="29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s="18" customFormat="1" x14ac:dyDescent="0.2">
      <c r="B202" s="2" t="s">
        <v>60</v>
      </c>
      <c r="C202" s="18" t="s">
        <v>51</v>
      </c>
    </row>
    <row r="203" spans="1:15" s="18" customFormat="1" x14ac:dyDescent="0.2">
      <c r="B203" s="2" t="s">
        <v>2</v>
      </c>
      <c r="C203" s="18" t="s">
        <v>58</v>
      </c>
    </row>
    <row r="204" spans="1:15" s="18" customFormat="1" x14ac:dyDescent="0.2">
      <c r="B204" s="2" t="s">
        <v>4</v>
      </c>
      <c r="C204" s="18" t="s">
        <v>5</v>
      </c>
    </row>
    <row r="205" spans="1:15" s="18" customFormat="1" ht="45" x14ac:dyDescent="0.2">
      <c r="A205" s="8" t="s">
        <v>6</v>
      </c>
      <c r="B205" s="9" t="s">
        <v>7</v>
      </c>
      <c r="C205" s="8" t="s">
        <v>8</v>
      </c>
      <c r="D205" s="9" t="s">
        <v>9</v>
      </c>
      <c r="E205" s="9"/>
      <c r="F205" s="9"/>
      <c r="G205" s="8" t="s">
        <v>10</v>
      </c>
      <c r="H205" s="9" t="s">
        <v>11</v>
      </c>
      <c r="I205" s="9"/>
      <c r="J205" s="9"/>
      <c r="K205" s="9"/>
      <c r="L205" s="9" t="s">
        <v>12</v>
      </c>
      <c r="M205" s="9"/>
      <c r="N205" s="9"/>
      <c r="O205" s="9"/>
    </row>
    <row r="206" spans="1:15" s="18" customFormat="1" x14ac:dyDescent="0.2">
      <c r="A206" s="8"/>
      <c r="B206" s="9"/>
      <c r="C206" s="8"/>
      <c r="D206" s="8" t="s">
        <v>13</v>
      </c>
      <c r="E206" s="8" t="s">
        <v>14</v>
      </c>
      <c r="F206" s="8" t="s">
        <v>15</v>
      </c>
      <c r="G206" s="8"/>
      <c r="H206" s="8" t="s">
        <v>16</v>
      </c>
      <c r="I206" s="8" t="s">
        <v>17</v>
      </c>
      <c r="J206" s="8" t="s">
        <v>18</v>
      </c>
      <c r="K206" s="8" t="s">
        <v>19</v>
      </c>
      <c r="L206" s="8" t="s">
        <v>20</v>
      </c>
      <c r="M206" s="8" t="s">
        <v>21</v>
      </c>
      <c r="N206" s="8" t="s">
        <v>22</v>
      </c>
      <c r="O206" s="8" t="s">
        <v>23</v>
      </c>
    </row>
    <row r="207" spans="1:15" s="18" customFormat="1" x14ac:dyDescent="0.2">
      <c r="A207" s="6" t="s">
        <v>24</v>
      </c>
      <c r="B207" s="10" t="s">
        <v>25</v>
      </c>
      <c r="C207" s="6" t="s">
        <v>26</v>
      </c>
      <c r="D207" s="6" t="s">
        <v>27</v>
      </c>
      <c r="E207" s="6" t="s">
        <v>28</v>
      </c>
      <c r="F207" s="6" t="s">
        <v>29</v>
      </c>
      <c r="G207" s="6" t="s">
        <v>30</v>
      </c>
      <c r="H207" s="6" t="s">
        <v>31</v>
      </c>
      <c r="I207" s="6" t="s">
        <v>32</v>
      </c>
      <c r="J207" s="6" t="s">
        <v>33</v>
      </c>
      <c r="K207" s="6" t="s">
        <v>34</v>
      </c>
      <c r="L207" s="6" t="s">
        <v>35</v>
      </c>
      <c r="M207" s="6" t="s">
        <v>36</v>
      </c>
      <c r="N207" s="6" t="s">
        <v>37</v>
      </c>
      <c r="O207" s="6" t="s">
        <v>38</v>
      </c>
    </row>
    <row r="208" spans="1:15" s="18" customFormat="1" x14ac:dyDescent="0.2">
      <c r="A208" s="11"/>
      <c r="B208" s="17" t="s">
        <v>52</v>
      </c>
      <c r="C208" s="65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</row>
    <row r="209" spans="1:16" s="18" customFormat="1" ht="22.5" x14ac:dyDescent="0.2">
      <c r="A209" s="8">
        <v>311</v>
      </c>
      <c r="B209" s="47" t="s">
        <v>111</v>
      </c>
      <c r="C209" s="54" t="s">
        <v>133</v>
      </c>
      <c r="D209" s="39">
        <v>5.4</v>
      </c>
      <c r="E209" s="39">
        <v>5.76</v>
      </c>
      <c r="F209" s="39">
        <v>27.54</v>
      </c>
      <c r="G209" s="15">
        <f t="shared" ref="G209:G211" si="50">SUM(D209*4)+(E209*9)+(F209*4)</f>
        <v>183.6</v>
      </c>
      <c r="H209" s="39">
        <v>0.25</v>
      </c>
      <c r="I209" s="39">
        <v>1.9</v>
      </c>
      <c r="J209" s="39">
        <v>53.2</v>
      </c>
      <c r="K209" s="39">
        <v>1.1000000000000001</v>
      </c>
      <c r="L209" s="39">
        <v>11</v>
      </c>
      <c r="M209" s="39">
        <v>8.3000000000000007</v>
      </c>
      <c r="N209" s="39">
        <v>29</v>
      </c>
      <c r="O209" s="39">
        <v>1</v>
      </c>
    </row>
    <row r="210" spans="1:16" s="18" customFormat="1" ht="14.25" customHeight="1" x14ac:dyDescent="0.2">
      <c r="A210" s="8"/>
      <c r="B210" s="47" t="s">
        <v>97</v>
      </c>
      <c r="C210" s="54" t="s">
        <v>50</v>
      </c>
      <c r="D210" s="39">
        <v>2.25</v>
      </c>
      <c r="E210" s="39">
        <v>0.87</v>
      </c>
      <c r="F210" s="39">
        <v>15.27</v>
      </c>
      <c r="G210" s="15">
        <f t="shared" si="50"/>
        <v>77.91</v>
      </c>
      <c r="H210" s="39">
        <v>0.01</v>
      </c>
      <c r="I210" s="39">
        <v>0.32</v>
      </c>
      <c r="J210" s="39">
        <v>29.5</v>
      </c>
      <c r="K210" s="39">
        <v>0.7</v>
      </c>
      <c r="L210" s="39">
        <v>19</v>
      </c>
      <c r="M210" s="39">
        <v>3.2</v>
      </c>
      <c r="N210" s="39">
        <v>5</v>
      </c>
      <c r="O210" s="39">
        <v>0.6</v>
      </c>
    </row>
    <row r="211" spans="1:16" s="18" customFormat="1" ht="14.25" customHeight="1" x14ac:dyDescent="0.2">
      <c r="A211" s="6">
        <v>686</v>
      </c>
      <c r="B211" s="12" t="s">
        <v>40</v>
      </c>
      <c r="C211" s="20" t="s">
        <v>85</v>
      </c>
      <c r="D211" s="15">
        <v>0.4</v>
      </c>
      <c r="E211" s="15">
        <v>0</v>
      </c>
      <c r="F211" s="15">
        <v>4</v>
      </c>
      <c r="G211" s="15">
        <f t="shared" si="50"/>
        <v>17.600000000000001</v>
      </c>
      <c r="H211" s="15">
        <v>0.06</v>
      </c>
      <c r="I211" s="15">
        <v>0.2</v>
      </c>
      <c r="J211" s="15">
        <v>2.4</v>
      </c>
      <c r="K211" s="15">
        <v>1.6</v>
      </c>
      <c r="L211" s="15">
        <v>5</v>
      </c>
      <c r="M211" s="15">
        <v>8</v>
      </c>
      <c r="N211" s="15">
        <v>4</v>
      </c>
      <c r="O211" s="15">
        <v>1</v>
      </c>
    </row>
    <row r="212" spans="1:16" s="18" customFormat="1" x14ac:dyDescent="0.2">
      <c r="A212" s="21" t="s">
        <v>80</v>
      </c>
      <c r="B212" s="12"/>
      <c r="C212" s="23"/>
      <c r="D212" s="16">
        <f t="shared" ref="D212:O212" si="51">SUM(D209:D211)</f>
        <v>8.0500000000000007</v>
      </c>
      <c r="E212" s="16">
        <f t="shared" si="51"/>
        <v>6.63</v>
      </c>
      <c r="F212" s="16">
        <f t="shared" si="51"/>
        <v>46.81</v>
      </c>
      <c r="G212" s="16">
        <f t="shared" si="51"/>
        <v>279.11</v>
      </c>
      <c r="H212" s="16">
        <f t="shared" si="51"/>
        <v>0.32</v>
      </c>
      <c r="I212" s="16">
        <f t="shared" si="51"/>
        <v>2.42</v>
      </c>
      <c r="J212" s="16">
        <f t="shared" si="51"/>
        <v>85.100000000000009</v>
      </c>
      <c r="K212" s="16">
        <f t="shared" si="51"/>
        <v>3.4000000000000004</v>
      </c>
      <c r="L212" s="16">
        <f t="shared" si="51"/>
        <v>35</v>
      </c>
      <c r="M212" s="16">
        <f t="shared" si="51"/>
        <v>19.5</v>
      </c>
      <c r="N212" s="16">
        <f t="shared" si="51"/>
        <v>38</v>
      </c>
      <c r="O212" s="16">
        <f t="shared" si="51"/>
        <v>2.6</v>
      </c>
    </row>
    <row r="213" spans="1:16" s="18" customFormat="1" x14ac:dyDescent="0.2">
      <c r="A213" s="11"/>
      <c r="B213" s="17" t="s">
        <v>41</v>
      </c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4"/>
    </row>
    <row r="214" spans="1:16" s="18" customFormat="1" x14ac:dyDescent="0.2">
      <c r="A214" s="21"/>
      <c r="B214" s="47" t="s">
        <v>75</v>
      </c>
      <c r="C214" s="23" t="s">
        <v>67</v>
      </c>
      <c r="D214" s="16">
        <v>0.32</v>
      </c>
      <c r="E214" s="16">
        <v>0.04</v>
      </c>
      <c r="F214" s="16">
        <v>1.1200000000000001</v>
      </c>
      <c r="G214" s="15">
        <f t="shared" ref="G214:G220" si="52">SUM(D214*4)+(E214*9)+(F214*4)</f>
        <v>6.120000000000001</v>
      </c>
      <c r="H214" s="16">
        <v>0.32</v>
      </c>
      <c r="I214" s="16">
        <v>6</v>
      </c>
      <c r="J214" s="16">
        <v>10</v>
      </c>
      <c r="K214" s="16">
        <v>1.5</v>
      </c>
      <c r="L214" s="16">
        <v>20</v>
      </c>
      <c r="M214" s="16">
        <v>5.2</v>
      </c>
      <c r="N214" s="16">
        <v>1.3</v>
      </c>
      <c r="O214" s="16">
        <v>0.8</v>
      </c>
    </row>
    <row r="215" spans="1:16" s="18" customFormat="1" x14ac:dyDescent="0.2">
      <c r="A215" s="59">
        <v>139</v>
      </c>
      <c r="B215" s="47" t="s">
        <v>115</v>
      </c>
      <c r="C215" s="48" t="s">
        <v>79</v>
      </c>
      <c r="D215" s="52">
        <v>8.8000000000000007</v>
      </c>
      <c r="E215" s="52">
        <v>4.8</v>
      </c>
      <c r="F215" s="52">
        <v>17.8</v>
      </c>
      <c r="G215" s="15">
        <f t="shared" si="52"/>
        <v>149.60000000000002</v>
      </c>
      <c r="H215" s="52">
        <v>14</v>
      </c>
      <c r="I215" s="52">
        <v>1</v>
      </c>
      <c r="J215" s="52">
        <v>2.1</v>
      </c>
      <c r="K215" s="52">
        <v>2.9</v>
      </c>
      <c r="L215" s="52">
        <v>4.8</v>
      </c>
      <c r="M215" s="52">
        <v>3.4</v>
      </c>
      <c r="N215" s="52">
        <v>2</v>
      </c>
      <c r="O215" s="61">
        <v>2.2999999999999998</v>
      </c>
      <c r="P215" s="61"/>
    </row>
    <row r="216" spans="1:16" s="18" customFormat="1" ht="15" customHeight="1" x14ac:dyDescent="0.2">
      <c r="A216" s="6">
        <v>454</v>
      </c>
      <c r="B216" s="47" t="s">
        <v>113</v>
      </c>
      <c r="C216" s="48" t="s">
        <v>65</v>
      </c>
      <c r="D216" s="15">
        <v>9.94</v>
      </c>
      <c r="E216" s="15">
        <v>7.98</v>
      </c>
      <c r="F216" s="15">
        <v>9.1</v>
      </c>
      <c r="G216" s="15">
        <f t="shared" si="52"/>
        <v>147.98000000000002</v>
      </c>
      <c r="H216" s="15">
        <v>0.04</v>
      </c>
      <c r="I216" s="15">
        <v>0.4</v>
      </c>
      <c r="J216" s="15">
        <v>0</v>
      </c>
      <c r="K216" s="15">
        <v>0.17</v>
      </c>
      <c r="L216" s="15">
        <v>6.39</v>
      </c>
      <c r="M216" s="15">
        <v>9.01</v>
      </c>
      <c r="N216" s="15">
        <v>1.67</v>
      </c>
      <c r="O216" s="15">
        <v>1.32</v>
      </c>
    </row>
    <row r="217" spans="1:16" s="18" customFormat="1" ht="15" customHeight="1" x14ac:dyDescent="0.2">
      <c r="A217" s="6">
        <v>511</v>
      </c>
      <c r="B217" s="12" t="s">
        <v>54</v>
      </c>
      <c r="C217" s="20" t="s">
        <v>99</v>
      </c>
      <c r="D217" s="15">
        <v>3.3</v>
      </c>
      <c r="E217" s="15">
        <v>0.75</v>
      </c>
      <c r="F217" s="15">
        <v>37.35</v>
      </c>
      <c r="G217" s="15">
        <f t="shared" si="52"/>
        <v>169.35</v>
      </c>
      <c r="H217" s="15">
        <v>0.1</v>
      </c>
      <c r="I217" s="15">
        <v>0</v>
      </c>
      <c r="J217" s="15">
        <v>23.6</v>
      </c>
      <c r="K217" s="15">
        <v>1.2</v>
      </c>
      <c r="L217" s="15">
        <v>3</v>
      </c>
      <c r="M217" s="15">
        <v>5.5</v>
      </c>
      <c r="N217" s="15">
        <v>18</v>
      </c>
      <c r="O217" s="15">
        <v>0</v>
      </c>
    </row>
    <row r="218" spans="1:16" s="18" customFormat="1" ht="15" customHeight="1" x14ac:dyDescent="0.2">
      <c r="A218" s="6">
        <v>700</v>
      </c>
      <c r="B218" s="47" t="s">
        <v>120</v>
      </c>
      <c r="C218" s="20" t="s">
        <v>62</v>
      </c>
      <c r="D218" s="15">
        <v>1.26</v>
      </c>
      <c r="E218" s="15">
        <v>0</v>
      </c>
      <c r="F218" s="15">
        <v>37.799999999999997</v>
      </c>
      <c r="G218" s="15">
        <v>156.23999999999998</v>
      </c>
      <c r="H218" s="15">
        <v>2.35</v>
      </c>
      <c r="I218" s="15" t="s">
        <v>87</v>
      </c>
      <c r="J218" s="15">
        <v>1.6</v>
      </c>
      <c r="K218" s="15">
        <v>0</v>
      </c>
      <c r="L218" s="15">
        <v>25</v>
      </c>
      <c r="M218" s="15">
        <v>10</v>
      </c>
      <c r="N218" s="15">
        <v>11.4</v>
      </c>
      <c r="O218" s="15">
        <v>4</v>
      </c>
    </row>
    <row r="219" spans="1:16" s="18" customFormat="1" ht="22.5" x14ac:dyDescent="0.2">
      <c r="A219" s="6"/>
      <c r="B219" s="47" t="s">
        <v>44</v>
      </c>
      <c r="C219" s="48" t="s">
        <v>64</v>
      </c>
      <c r="D219" s="15">
        <v>7.8</v>
      </c>
      <c r="E219" s="15">
        <v>1.8</v>
      </c>
      <c r="F219" s="15">
        <v>24</v>
      </c>
      <c r="G219" s="15">
        <f t="shared" si="52"/>
        <v>143.4</v>
      </c>
      <c r="H219" s="15">
        <v>0.06</v>
      </c>
      <c r="I219" s="15">
        <v>0.01</v>
      </c>
      <c r="J219" s="15">
        <v>0.32</v>
      </c>
      <c r="K219" s="15">
        <v>1.3</v>
      </c>
      <c r="L219" s="15">
        <v>21</v>
      </c>
      <c r="M219" s="15">
        <v>9.8000000000000007</v>
      </c>
      <c r="N219" s="15">
        <v>28</v>
      </c>
      <c r="O219" s="15">
        <v>2</v>
      </c>
    </row>
    <row r="220" spans="1:16" s="18" customFormat="1" ht="14.25" customHeight="1" x14ac:dyDescent="0.2">
      <c r="A220" s="6"/>
      <c r="B220" s="12" t="s">
        <v>46</v>
      </c>
      <c r="C220" s="20" t="s">
        <v>50</v>
      </c>
      <c r="D220" s="15">
        <v>5</v>
      </c>
      <c r="E220" s="15">
        <v>7</v>
      </c>
      <c r="F220" s="15">
        <v>32.5</v>
      </c>
      <c r="G220" s="15">
        <f t="shared" si="52"/>
        <v>213</v>
      </c>
      <c r="H220" s="15">
        <v>0.2</v>
      </c>
      <c r="I220" s="15">
        <v>0.32</v>
      </c>
      <c r="J220" s="15">
        <v>2.31</v>
      </c>
      <c r="K220" s="15">
        <v>0.65</v>
      </c>
      <c r="L220" s="15">
        <v>0.02</v>
      </c>
      <c r="M220" s="15">
        <v>2.5</v>
      </c>
      <c r="N220" s="15">
        <v>3.4</v>
      </c>
      <c r="O220" s="15">
        <v>4</v>
      </c>
    </row>
    <row r="221" spans="1:16" s="18" customFormat="1" x14ac:dyDescent="0.2">
      <c r="A221" s="21" t="s">
        <v>80</v>
      </c>
      <c r="B221" s="12"/>
      <c r="C221" s="23"/>
      <c r="D221" s="16">
        <f>SUM(D214:D220)</f>
        <v>36.42</v>
      </c>
      <c r="E221" s="16">
        <f>SUM(E214:E220)</f>
        <v>22.37</v>
      </c>
      <c r="F221" s="16">
        <f>SUM(F214:F220)</f>
        <v>159.67000000000002</v>
      </c>
      <c r="G221" s="16">
        <f>SUM(G214:G220)</f>
        <v>985.69</v>
      </c>
      <c r="H221" s="16">
        <f t="shared" ref="H221:O221" si="53">SUM(H214:H220)</f>
        <v>17.069999999999997</v>
      </c>
      <c r="I221" s="16">
        <f t="shared" si="53"/>
        <v>7.73</v>
      </c>
      <c r="J221" s="16">
        <f t="shared" si="53"/>
        <v>39.930000000000007</v>
      </c>
      <c r="K221" s="16">
        <f t="shared" si="53"/>
        <v>7.7200000000000006</v>
      </c>
      <c r="L221" s="16">
        <f t="shared" si="53"/>
        <v>80.209999999999994</v>
      </c>
      <c r="M221" s="16">
        <f t="shared" si="53"/>
        <v>45.41</v>
      </c>
      <c r="N221" s="16">
        <f t="shared" si="53"/>
        <v>65.77</v>
      </c>
      <c r="O221" s="16">
        <f t="shared" si="53"/>
        <v>14.42</v>
      </c>
    </row>
    <row r="222" spans="1:16" s="18" customFormat="1" x14ac:dyDescent="0.2">
      <c r="A222" s="11"/>
      <c r="B222" s="17" t="s">
        <v>45</v>
      </c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4"/>
    </row>
    <row r="223" spans="1:16" s="18" customFormat="1" ht="22.5" x14ac:dyDescent="0.2">
      <c r="A223" s="6">
        <v>366</v>
      </c>
      <c r="B223" s="47" t="s">
        <v>129</v>
      </c>
      <c r="C223" s="48" t="s">
        <v>74</v>
      </c>
      <c r="D223" s="15">
        <v>10.56</v>
      </c>
      <c r="E223" s="15">
        <v>2.52</v>
      </c>
      <c r="F223" s="15">
        <v>8.52</v>
      </c>
      <c r="G223" s="15">
        <f t="shared" ref="G223:G224" si="54">SUM(D223*4)+(E223*9)+(F223*4)</f>
        <v>99</v>
      </c>
      <c r="H223" s="15">
        <v>0.02</v>
      </c>
      <c r="I223" s="15">
        <v>1</v>
      </c>
      <c r="J223" s="15">
        <v>0</v>
      </c>
      <c r="K223" s="15">
        <v>0</v>
      </c>
      <c r="L223" s="15">
        <v>12</v>
      </c>
      <c r="M223" s="15">
        <v>2</v>
      </c>
      <c r="N223" s="15">
        <v>14</v>
      </c>
      <c r="O223" s="15">
        <v>0.2</v>
      </c>
    </row>
    <row r="224" spans="1:16" s="18" customFormat="1" ht="14.25" customHeight="1" x14ac:dyDescent="0.2">
      <c r="A224" s="6">
        <v>685</v>
      </c>
      <c r="B224" s="12" t="s">
        <v>47</v>
      </c>
      <c r="C224" s="20" t="s">
        <v>62</v>
      </c>
      <c r="D224" s="15">
        <v>0.4</v>
      </c>
      <c r="E224" s="15">
        <v>0</v>
      </c>
      <c r="F224" s="15">
        <v>14.2</v>
      </c>
      <c r="G224" s="15">
        <f t="shared" si="54"/>
        <v>58.4</v>
      </c>
      <c r="H224" s="15">
        <v>0.06</v>
      </c>
      <c r="I224" s="15">
        <v>1</v>
      </c>
      <c r="J224" s="15">
        <v>3</v>
      </c>
      <c r="K224" s="15">
        <v>1.6</v>
      </c>
      <c r="L224" s="15">
        <v>5</v>
      </c>
      <c r="M224" s="15">
        <v>8</v>
      </c>
      <c r="N224" s="15">
        <v>4</v>
      </c>
      <c r="O224" s="15">
        <v>1</v>
      </c>
    </row>
    <row r="225" spans="1:15" s="18" customFormat="1" x14ac:dyDescent="0.2">
      <c r="A225" s="6" t="s">
        <v>80</v>
      </c>
      <c r="B225" s="12"/>
      <c r="C225" s="20"/>
      <c r="D225" s="15">
        <f t="shared" ref="D225:O225" si="55">SUM(D223:D224)</f>
        <v>10.96</v>
      </c>
      <c r="E225" s="15">
        <f t="shared" si="55"/>
        <v>2.52</v>
      </c>
      <c r="F225" s="15">
        <f t="shared" si="55"/>
        <v>22.72</v>
      </c>
      <c r="G225" s="15">
        <f t="shared" si="55"/>
        <v>157.4</v>
      </c>
      <c r="H225" s="15">
        <f t="shared" si="55"/>
        <v>0.08</v>
      </c>
      <c r="I225" s="15">
        <f t="shared" si="55"/>
        <v>2</v>
      </c>
      <c r="J225" s="15">
        <f t="shared" si="55"/>
        <v>3</v>
      </c>
      <c r="K225" s="15">
        <f t="shared" si="55"/>
        <v>1.6</v>
      </c>
      <c r="L225" s="15">
        <f t="shared" si="55"/>
        <v>17</v>
      </c>
      <c r="M225" s="15">
        <f t="shared" si="55"/>
        <v>10</v>
      </c>
      <c r="N225" s="15">
        <f t="shared" si="55"/>
        <v>18</v>
      </c>
      <c r="O225" s="15">
        <f t="shared" si="55"/>
        <v>1.2</v>
      </c>
    </row>
    <row r="226" spans="1:15" s="18" customFormat="1" x14ac:dyDescent="0.2">
      <c r="A226" s="13" t="s">
        <v>80</v>
      </c>
      <c r="B226" s="5"/>
      <c r="C226" s="5"/>
      <c r="D226" s="24">
        <f t="shared" ref="D226:O226" si="56">D212+D221+D225</f>
        <v>55.43</v>
      </c>
      <c r="E226" s="24">
        <f t="shared" si="56"/>
        <v>31.52</v>
      </c>
      <c r="F226" s="24">
        <f t="shared" si="56"/>
        <v>229.20000000000002</v>
      </c>
      <c r="G226" s="24">
        <f>SUM(G212+G221+G225)</f>
        <v>1422.2000000000003</v>
      </c>
      <c r="H226" s="24">
        <f t="shared" si="56"/>
        <v>17.469999999999995</v>
      </c>
      <c r="I226" s="24">
        <f t="shared" si="56"/>
        <v>12.15</v>
      </c>
      <c r="J226" s="24">
        <f t="shared" si="56"/>
        <v>128.03000000000003</v>
      </c>
      <c r="K226" s="24">
        <f t="shared" si="56"/>
        <v>12.72</v>
      </c>
      <c r="L226" s="24">
        <f t="shared" si="56"/>
        <v>132.20999999999998</v>
      </c>
      <c r="M226" s="24">
        <f t="shared" si="56"/>
        <v>74.91</v>
      </c>
      <c r="N226" s="24">
        <f t="shared" si="56"/>
        <v>121.77</v>
      </c>
      <c r="O226" s="24">
        <f t="shared" si="56"/>
        <v>18.22</v>
      </c>
    </row>
    <row r="227" spans="1:15" s="18" customFormat="1" x14ac:dyDescent="0.2">
      <c r="C227" s="19"/>
    </row>
    <row r="228" spans="1:15" s="18" customFormat="1" x14ac:dyDescent="0.2">
      <c r="C228" s="19"/>
    </row>
    <row r="229" spans="1:15" s="18" customFormat="1" x14ac:dyDescent="0.2">
      <c r="C229" s="19"/>
    </row>
    <row r="230" spans="1:15" s="18" customFormat="1" x14ac:dyDescent="0.2">
      <c r="B230" s="2" t="s">
        <v>0</v>
      </c>
      <c r="C230" s="18" t="s">
        <v>56</v>
      </c>
    </row>
    <row r="231" spans="1:15" s="18" customFormat="1" x14ac:dyDescent="0.2">
      <c r="B231" s="2" t="s">
        <v>2</v>
      </c>
      <c r="C231" s="18" t="s">
        <v>58</v>
      </c>
    </row>
    <row r="232" spans="1:15" s="18" customFormat="1" x14ac:dyDescent="0.2">
      <c r="B232" s="2" t="s">
        <v>4</v>
      </c>
      <c r="C232" s="19" t="s">
        <v>5</v>
      </c>
    </row>
    <row r="233" spans="1:15" s="18" customFormat="1" ht="45" x14ac:dyDescent="0.2">
      <c r="A233" s="8" t="s">
        <v>6</v>
      </c>
      <c r="B233" s="9" t="s">
        <v>7</v>
      </c>
      <c r="C233" s="8" t="s">
        <v>8</v>
      </c>
      <c r="D233" s="9" t="s">
        <v>9</v>
      </c>
      <c r="E233" s="9"/>
      <c r="F233" s="9"/>
      <c r="G233" s="8" t="s">
        <v>10</v>
      </c>
      <c r="H233" s="9" t="s">
        <v>11</v>
      </c>
      <c r="I233" s="9"/>
      <c r="J233" s="9"/>
      <c r="K233" s="9"/>
      <c r="L233" s="9" t="s">
        <v>12</v>
      </c>
      <c r="M233" s="9"/>
      <c r="N233" s="9"/>
      <c r="O233" s="9"/>
    </row>
    <row r="234" spans="1:15" s="18" customFormat="1" x14ac:dyDescent="0.2">
      <c r="B234" s="9"/>
      <c r="C234" s="8"/>
      <c r="D234" s="8" t="s">
        <v>13</v>
      </c>
      <c r="E234" s="8" t="s">
        <v>14</v>
      </c>
      <c r="F234" s="8" t="s">
        <v>15</v>
      </c>
      <c r="G234" s="8"/>
      <c r="H234" s="8" t="s">
        <v>16</v>
      </c>
      <c r="I234" s="8" t="s">
        <v>17</v>
      </c>
      <c r="J234" s="8" t="s">
        <v>18</v>
      </c>
      <c r="K234" s="8" t="s">
        <v>19</v>
      </c>
      <c r="L234" s="8" t="s">
        <v>20</v>
      </c>
      <c r="M234" s="8" t="s">
        <v>21</v>
      </c>
      <c r="N234" s="8" t="s">
        <v>22</v>
      </c>
      <c r="O234" s="8" t="s">
        <v>23</v>
      </c>
    </row>
    <row r="235" spans="1:15" s="18" customFormat="1" x14ac:dyDescent="0.2">
      <c r="A235" s="6" t="s">
        <v>24</v>
      </c>
      <c r="B235" s="10" t="s">
        <v>25</v>
      </c>
      <c r="C235" s="6" t="s">
        <v>26</v>
      </c>
      <c r="D235" s="6" t="s">
        <v>27</v>
      </c>
      <c r="E235" s="6" t="s">
        <v>28</v>
      </c>
      <c r="F235" s="6" t="s">
        <v>29</v>
      </c>
      <c r="G235" s="6" t="s">
        <v>30</v>
      </c>
      <c r="H235" s="6" t="s">
        <v>31</v>
      </c>
      <c r="I235" s="6" t="s">
        <v>32</v>
      </c>
      <c r="J235" s="6" t="s">
        <v>33</v>
      </c>
      <c r="K235" s="6" t="s">
        <v>34</v>
      </c>
      <c r="L235" s="6" t="s">
        <v>35</v>
      </c>
      <c r="M235" s="6" t="s">
        <v>36</v>
      </c>
      <c r="N235" s="6" t="s">
        <v>37</v>
      </c>
      <c r="O235" s="6" t="s">
        <v>38</v>
      </c>
    </row>
    <row r="236" spans="1:15" s="18" customFormat="1" x14ac:dyDescent="0.2">
      <c r="B236" s="17" t="s">
        <v>52</v>
      </c>
      <c r="C236" s="65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7"/>
    </row>
    <row r="237" spans="1:15" s="18" customFormat="1" ht="22.5" x14ac:dyDescent="0.2">
      <c r="A237" s="6">
        <v>3</v>
      </c>
      <c r="B237" s="47" t="s">
        <v>95</v>
      </c>
      <c r="C237" s="48" t="s">
        <v>70</v>
      </c>
      <c r="D237" s="15">
        <v>7.14</v>
      </c>
      <c r="E237" s="15">
        <v>14.97</v>
      </c>
      <c r="F237" s="15">
        <v>15.4</v>
      </c>
      <c r="G237" s="15">
        <f t="shared" ref="G237:G238" si="57">SUM(D237*4)+(E237*9)+(F237*4)</f>
        <v>224.89000000000001</v>
      </c>
      <c r="H237" s="15">
        <v>0.1</v>
      </c>
      <c r="I237" s="15">
        <v>2.2999999999999998</v>
      </c>
      <c r="J237" s="15">
        <v>0.1</v>
      </c>
      <c r="K237" s="15">
        <v>0.2</v>
      </c>
      <c r="L237" s="15">
        <v>31</v>
      </c>
      <c r="M237" s="15">
        <v>1.5</v>
      </c>
      <c r="N237" s="15">
        <v>2.7</v>
      </c>
      <c r="O237" s="15">
        <v>1.7</v>
      </c>
    </row>
    <row r="238" spans="1:15" s="18" customFormat="1" ht="14.25" customHeight="1" x14ac:dyDescent="0.2">
      <c r="A238" s="6">
        <v>685</v>
      </c>
      <c r="B238" s="12" t="s">
        <v>47</v>
      </c>
      <c r="C238" s="20" t="s">
        <v>62</v>
      </c>
      <c r="D238" s="15">
        <v>0.4</v>
      </c>
      <c r="E238" s="15">
        <v>0</v>
      </c>
      <c r="F238" s="15">
        <v>14.2</v>
      </c>
      <c r="G238" s="15">
        <f t="shared" si="57"/>
        <v>58.4</v>
      </c>
      <c r="H238" s="15">
        <v>0.06</v>
      </c>
      <c r="I238" s="15">
        <v>1</v>
      </c>
      <c r="J238" s="15">
        <v>3</v>
      </c>
      <c r="K238" s="15">
        <v>1.6</v>
      </c>
      <c r="L238" s="15">
        <v>5</v>
      </c>
      <c r="M238" s="15">
        <v>8</v>
      </c>
      <c r="N238" s="15">
        <v>4</v>
      </c>
      <c r="O238" s="15">
        <v>1</v>
      </c>
    </row>
    <row r="239" spans="1:15" s="18" customFormat="1" x14ac:dyDescent="0.2">
      <c r="A239" s="40" t="s">
        <v>80</v>
      </c>
      <c r="B239" s="42"/>
      <c r="C239" s="23"/>
      <c r="D239" s="16">
        <f t="shared" ref="D239:O239" si="58">SUM(D237:D238)</f>
        <v>7.54</v>
      </c>
      <c r="E239" s="16">
        <f t="shared" si="58"/>
        <v>14.97</v>
      </c>
      <c r="F239" s="16">
        <f t="shared" si="58"/>
        <v>29.6</v>
      </c>
      <c r="G239" s="16">
        <f t="shared" si="58"/>
        <v>283.29000000000002</v>
      </c>
      <c r="H239" s="16">
        <f t="shared" si="58"/>
        <v>0.16</v>
      </c>
      <c r="I239" s="16">
        <f t="shared" si="58"/>
        <v>3.3</v>
      </c>
      <c r="J239" s="16">
        <f t="shared" si="58"/>
        <v>3.1</v>
      </c>
      <c r="K239" s="16">
        <f t="shared" si="58"/>
        <v>1.8</v>
      </c>
      <c r="L239" s="16">
        <f t="shared" si="58"/>
        <v>36</v>
      </c>
      <c r="M239" s="16">
        <f t="shared" si="58"/>
        <v>9.5</v>
      </c>
      <c r="N239" s="16">
        <f t="shared" si="58"/>
        <v>6.7</v>
      </c>
      <c r="O239" s="16">
        <f t="shared" si="58"/>
        <v>2.7</v>
      </c>
    </row>
    <row r="240" spans="1:15" s="18" customFormat="1" ht="8.25" customHeight="1" x14ac:dyDescent="0.2">
      <c r="A240" s="6"/>
      <c r="B240" s="44" t="s">
        <v>41</v>
      </c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4"/>
    </row>
    <row r="241" spans="1:15" s="18" customFormat="1" ht="23.25" customHeight="1" x14ac:dyDescent="0.2">
      <c r="A241" s="21"/>
      <c r="B241" s="34" t="s">
        <v>82</v>
      </c>
      <c r="C241" s="49" t="s">
        <v>50</v>
      </c>
      <c r="D241" s="16">
        <v>0.56000000000000005</v>
      </c>
      <c r="E241" s="16">
        <v>0</v>
      </c>
      <c r="F241" s="16">
        <v>0.26</v>
      </c>
      <c r="G241" s="15">
        <f t="shared" ref="G241:G247" si="59">SUM(D241*4)+(E241*9)+(F241*4)</f>
        <v>3.2800000000000002</v>
      </c>
      <c r="H241" s="16">
        <v>0.1</v>
      </c>
      <c r="I241" s="16">
        <v>6</v>
      </c>
      <c r="J241" s="16">
        <v>10</v>
      </c>
      <c r="K241" s="16">
        <v>1.5</v>
      </c>
      <c r="L241" s="16">
        <v>20</v>
      </c>
      <c r="M241" s="16">
        <v>5</v>
      </c>
      <c r="N241" s="16">
        <v>1.3</v>
      </c>
      <c r="O241" s="16">
        <v>0.8</v>
      </c>
    </row>
    <row r="242" spans="1:15" s="18" customFormat="1" ht="22.5" x14ac:dyDescent="0.2">
      <c r="A242" s="6">
        <v>124</v>
      </c>
      <c r="B242" s="47" t="s">
        <v>148</v>
      </c>
      <c r="C242" s="20" t="s">
        <v>79</v>
      </c>
      <c r="D242" s="15">
        <v>2.4</v>
      </c>
      <c r="E242" s="15">
        <v>8.5</v>
      </c>
      <c r="F242" s="15">
        <v>6.9</v>
      </c>
      <c r="G242" s="15">
        <f t="shared" si="59"/>
        <v>113.69999999999999</v>
      </c>
      <c r="H242" s="15">
        <v>2.8</v>
      </c>
      <c r="I242" s="15">
        <v>6</v>
      </c>
      <c r="J242" s="15">
        <v>120.2</v>
      </c>
      <c r="K242" s="15">
        <v>2.2999999999999998</v>
      </c>
      <c r="L242" s="15">
        <v>4.3</v>
      </c>
      <c r="M242" s="15">
        <v>4.5999999999999996</v>
      </c>
      <c r="N242" s="15">
        <v>1</v>
      </c>
      <c r="O242" s="15">
        <v>1.2</v>
      </c>
    </row>
    <row r="243" spans="1:15" s="18" customFormat="1" x14ac:dyDescent="0.2">
      <c r="A243" s="6">
        <v>388</v>
      </c>
      <c r="B243" s="47" t="s">
        <v>130</v>
      </c>
      <c r="C243" s="48" t="s">
        <v>65</v>
      </c>
      <c r="D243" s="15">
        <v>14.2</v>
      </c>
      <c r="E243" s="15">
        <v>6.28</v>
      </c>
      <c r="F243" s="15">
        <v>15.3</v>
      </c>
      <c r="G243" s="15">
        <f t="shared" si="59"/>
        <v>174.51999999999998</v>
      </c>
      <c r="H243" s="15">
        <v>7.0000000000000007E-2</v>
      </c>
      <c r="I243" s="15">
        <v>0.8</v>
      </c>
      <c r="J243" s="15">
        <v>0</v>
      </c>
      <c r="K243" s="15">
        <v>0</v>
      </c>
      <c r="L243" s="15">
        <v>10.14</v>
      </c>
      <c r="M243" s="15">
        <v>8.4</v>
      </c>
      <c r="N243" s="15">
        <v>10.98</v>
      </c>
      <c r="O243" s="15">
        <v>0.74</v>
      </c>
    </row>
    <row r="244" spans="1:15" s="18" customFormat="1" ht="14.25" customHeight="1" x14ac:dyDescent="0.2">
      <c r="A244" s="6">
        <v>520</v>
      </c>
      <c r="B244" s="51" t="s">
        <v>76</v>
      </c>
      <c r="C244" s="20" t="s">
        <v>99</v>
      </c>
      <c r="D244" s="15">
        <v>3.75</v>
      </c>
      <c r="E244" s="15">
        <v>6.3</v>
      </c>
      <c r="F244" s="15">
        <v>22.05</v>
      </c>
      <c r="G244" s="15">
        <f t="shared" si="59"/>
        <v>159.89999999999998</v>
      </c>
      <c r="H244" s="15">
        <v>0.1</v>
      </c>
      <c r="I244" s="15">
        <v>0</v>
      </c>
      <c r="J244" s="15">
        <v>23.6</v>
      </c>
      <c r="K244" s="15">
        <v>1.2</v>
      </c>
      <c r="L244" s="15">
        <v>3</v>
      </c>
      <c r="M244" s="15">
        <v>55</v>
      </c>
      <c r="N244" s="15">
        <v>18</v>
      </c>
      <c r="O244" s="15">
        <v>0</v>
      </c>
    </row>
    <row r="245" spans="1:15" s="18" customFormat="1" ht="15" customHeight="1" x14ac:dyDescent="0.2">
      <c r="A245" s="6">
        <v>686</v>
      </c>
      <c r="B245" s="12" t="s">
        <v>40</v>
      </c>
      <c r="C245" s="20" t="s">
        <v>85</v>
      </c>
      <c r="D245" s="15">
        <v>0.4</v>
      </c>
      <c r="E245" s="15">
        <v>0</v>
      </c>
      <c r="F245" s="15">
        <v>4</v>
      </c>
      <c r="G245" s="15">
        <f t="shared" si="59"/>
        <v>17.600000000000001</v>
      </c>
      <c r="H245" s="15">
        <v>0.06</v>
      </c>
      <c r="I245" s="15">
        <v>0.2</v>
      </c>
      <c r="J245" s="15">
        <v>2.4</v>
      </c>
      <c r="K245" s="15">
        <v>1.6</v>
      </c>
      <c r="L245" s="15">
        <v>5</v>
      </c>
      <c r="M245" s="15">
        <v>8</v>
      </c>
      <c r="N245" s="15">
        <v>4</v>
      </c>
      <c r="O245" s="15">
        <v>1</v>
      </c>
    </row>
    <row r="246" spans="1:15" s="18" customFormat="1" ht="22.5" x14ac:dyDescent="0.2">
      <c r="A246" s="6"/>
      <c r="B246" s="47" t="s">
        <v>44</v>
      </c>
      <c r="C246" s="20" t="s">
        <v>64</v>
      </c>
      <c r="D246" s="15">
        <v>7.8</v>
      </c>
      <c r="E246" s="15">
        <v>1.8</v>
      </c>
      <c r="F246" s="15">
        <v>24</v>
      </c>
      <c r="G246" s="15">
        <f t="shared" si="59"/>
        <v>143.4</v>
      </c>
      <c r="H246" s="15">
        <v>0.06</v>
      </c>
      <c r="I246" s="15">
        <v>0.01</v>
      </c>
      <c r="J246" s="15">
        <v>0.32</v>
      </c>
      <c r="K246" s="15">
        <v>1.3</v>
      </c>
      <c r="L246" s="15">
        <v>21</v>
      </c>
      <c r="M246" s="15">
        <v>95</v>
      </c>
      <c r="N246" s="15">
        <v>28</v>
      </c>
      <c r="O246" s="15">
        <v>2</v>
      </c>
    </row>
    <row r="247" spans="1:15" s="18" customFormat="1" ht="15.75" customHeight="1" x14ac:dyDescent="0.2">
      <c r="A247" s="6"/>
      <c r="B247" s="12" t="s">
        <v>81</v>
      </c>
      <c r="C247" s="20" t="s">
        <v>50</v>
      </c>
      <c r="D247" s="15">
        <v>1.6</v>
      </c>
      <c r="E247" s="15">
        <v>15.8</v>
      </c>
      <c r="F247" s="15">
        <v>21.68</v>
      </c>
      <c r="G247" s="15">
        <f t="shared" si="59"/>
        <v>235.32000000000002</v>
      </c>
      <c r="H247" s="15">
        <v>0.2</v>
      </c>
      <c r="I247" s="15">
        <v>0.32</v>
      </c>
      <c r="J247" s="15">
        <v>2.31</v>
      </c>
      <c r="K247" s="15">
        <v>0.65</v>
      </c>
      <c r="L247" s="15">
        <v>0.02</v>
      </c>
      <c r="M247" s="15">
        <v>2.5</v>
      </c>
      <c r="N247" s="15">
        <v>3.4</v>
      </c>
      <c r="O247" s="15">
        <v>4</v>
      </c>
    </row>
    <row r="248" spans="1:15" s="18" customFormat="1" x14ac:dyDescent="0.2">
      <c r="A248" s="6" t="s">
        <v>80</v>
      </c>
      <c r="B248" s="22"/>
      <c r="C248" s="23"/>
      <c r="D248" s="16">
        <f>SUM(D241:D247)</f>
        <v>30.71</v>
      </c>
      <c r="E248" s="16">
        <f>SUM(E241:E247)</f>
        <v>38.680000000000007</v>
      </c>
      <c r="F248" s="16">
        <f>SUM(F241:F247)</f>
        <v>94.19</v>
      </c>
      <c r="G248" s="16">
        <f>SUM(G241:G247)</f>
        <v>847.72</v>
      </c>
      <c r="H248" s="16">
        <f t="shared" ref="H248:O248" si="60">SUM(H241:H247)</f>
        <v>3.39</v>
      </c>
      <c r="I248" s="16">
        <f t="shared" si="60"/>
        <v>13.33</v>
      </c>
      <c r="J248" s="16">
        <f t="shared" si="60"/>
        <v>158.82999999999998</v>
      </c>
      <c r="K248" s="16">
        <f t="shared" si="60"/>
        <v>8.5499999999999989</v>
      </c>
      <c r="L248" s="16">
        <f t="shared" si="60"/>
        <v>63.46</v>
      </c>
      <c r="M248" s="16">
        <f t="shared" si="60"/>
        <v>178.5</v>
      </c>
      <c r="N248" s="16">
        <f t="shared" si="60"/>
        <v>66.680000000000007</v>
      </c>
      <c r="O248" s="16">
        <f t="shared" si="60"/>
        <v>9.74</v>
      </c>
    </row>
    <row r="249" spans="1:15" s="18" customFormat="1" x14ac:dyDescent="0.2">
      <c r="A249" s="6"/>
      <c r="B249" s="44" t="s">
        <v>45</v>
      </c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4"/>
    </row>
    <row r="250" spans="1:15" s="18" customFormat="1" ht="15" customHeight="1" x14ac:dyDescent="0.2">
      <c r="A250" s="6">
        <v>698</v>
      </c>
      <c r="B250" s="47" t="s">
        <v>91</v>
      </c>
      <c r="C250" s="20" t="s">
        <v>62</v>
      </c>
      <c r="D250" s="15">
        <v>5.6</v>
      </c>
      <c r="E250" s="15">
        <v>6.4</v>
      </c>
      <c r="F250" s="15">
        <v>8.1999999999999993</v>
      </c>
      <c r="G250" s="15">
        <f t="shared" ref="G250:G251" si="61">SUM(D250*4)+(E250*9)+(F250*4)</f>
        <v>112.8</v>
      </c>
      <c r="H250" s="15">
        <v>2</v>
      </c>
      <c r="I250" s="15">
        <v>0.8</v>
      </c>
      <c r="J250" s="15">
        <v>0.2</v>
      </c>
      <c r="K250" s="15">
        <v>1.6</v>
      </c>
      <c r="L250" s="15">
        <v>5</v>
      </c>
      <c r="M250" s="15">
        <v>8</v>
      </c>
      <c r="N250" s="15">
        <v>4</v>
      </c>
      <c r="O250" s="15">
        <v>1</v>
      </c>
    </row>
    <row r="251" spans="1:15" s="18" customFormat="1" ht="15" customHeight="1" x14ac:dyDescent="0.2">
      <c r="A251" s="6"/>
      <c r="B251" s="38" t="s">
        <v>46</v>
      </c>
      <c r="C251" s="48" t="s">
        <v>146</v>
      </c>
      <c r="D251" s="15">
        <v>4</v>
      </c>
      <c r="E251" s="15">
        <v>5.2</v>
      </c>
      <c r="F251" s="15">
        <v>18.2</v>
      </c>
      <c r="G251" s="15">
        <f t="shared" si="61"/>
        <v>135.6</v>
      </c>
      <c r="H251" s="15">
        <v>0</v>
      </c>
      <c r="I251" s="15">
        <v>0</v>
      </c>
      <c r="J251" s="15">
        <v>29.5</v>
      </c>
      <c r="K251" s="15">
        <v>0.7</v>
      </c>
      <c r="L251" s="15">
        <v>25</v>
      </c>
      <c r="M251" s="15">
        <v>8.5</v>
      </c>
      <c r="N251" s="15">
        <v>33</v>
      </c>
      <c r="O251" s="15">
        <v>1</v>
      </c>
    </row>
    <row r="252" spans="1:15" s="18" customFormat="1" x14ac:dyDescent="0.2">
      <c r="A252" s="6" t="s">
        <v>80</v>
      </c>
      <c r="B252" s="12"/>
      <c r="C252" s="20"/>
      <c r="D252" s="15">
        <f t="shared" ref="D252:O252" si="62">SUM(D250:D251)</f>
        <v>9.6</v>
      </c>
      <c r="E252" s="15">
        <f t="shared" si="62"/>
        <v>11.600000000000001</v>
      </c>
      <c r="F252" s="15">
        <f t="shared" si="62"/>
        <v>26.4</v>
      </c>
      <c r="G252" s="15">
        <f t="shared" si="62"/>
        <v>248.39999999999998</v>
      </c>
      <c r="H252" s="15">
        <f t="shared" si="62"/>
        <v>2</v>
      </c>
      <c r="I252" s="15">
        <f t="shared" si="62"/>
        <v>0.8</v>
      </c>
      <c r="J252" s="15">
        <f t="shared" si="62"/>
        <v>29.7</v>
      </c>
      <c r="K252" s="15">
        <f t="shared" si="62"/>
        <v>2.2999999999999998</v>
      </c>
      <c r="L252" s="15">
        <f t="shared" si="62"/>
        <v>30</v>
      </c>
      <c r="M252" s="15">
        <f t="shared" si="62"/>
        <v>16.5</v>
      </c>
      <c r="N252" s="15">
        <f t="shared" si="62"/>
        <v>37</v>
      </c>
      <c r="O252" s="15">
        <f t="shared" si="62"/>
        <v>2</v>
      </c>
    </row>
    <row r="253" spans="1:15" s="18" customFormat="1" x14ac:dyDescent="0.2">
      <c r="A253" s="13" t="s">
        <v>80</v>
      </c>
      <c r="B253" s="5"/>
      <c r="C253" s="7"/>
      <c r="D253" s="24">
        <f>SUM(D239,D248,D252)</f>
        <v>47.85</v>
      </c>
      <c r="E253" s="24">
        <f t="shared" ref="E253:O253" si="63">SUM(E239,E248,E252)</f>
        <v>65.25</v>
      </c>
      <c r="F253" s="24">
        <f t="shared" si="63"/>
        <v>150.19</v>
      </c>
      <c r="G253" s="24">
        <f>SUM(G239+G248+G252)</f>
        <v>1379.4099999999999</v>
      </c>
      <c r="H253" s="24">
        <f t="shared" si="63"/>
        <v>5.5500000000000007</v>
      </c>
      <c r="I253" s="24">
        <f t="shared" si="63"/>
        <v>17.43</v>
      </c>
      <c r="J253" s="24">
        <f t="shared" si="63"/>
        <v>191.62999999999997</v>
      </c>
      <c r="K253" s="24">
        <f t="shared" si="63"/>
        <v>12.649999999999999</v>
      </c>
      <c r="L253" s="24">
        <f t="shared" si="63"/>
        <v>129.46</v>
      </c>
      <c r="M253" s="24">
        <f t="shared" si="63"/>
        <v>204.5</v>
      </c>
      <c r="N253" s="24">
        <f t="shared" si="63"/>
        <v>110.38000000000001</v>
      </c>
      <c r="O253" s="24">
        <f t="shared" si="63"/>
        <v>14.440000000000001</v>
      </c>
    </row>
    <row r="254" spans="1:15" s="18" customFormat="1" x14ac:dyDescent="0.2">
      <c r="C254" s="19"/>
    </row>
    <row r="255" spans="1:15" s="18" customFormat="1" x14ac:dyDescent="0.2">
      <c r="C255" s="19"/>
    </row>
    <row r="256" spans="1:15" s="18" customFormat="1" x14ac:dyDescent="0.2">
      <c r="C256" s="19"/>
    </row>
    <row r="257" spans="1:15" s="18" customFormat="1" x14ac:dyDescent="0.2">
      <c r="B257" s="2" t="s">
        <v>60</v>
      </c>
      <c r="C257" s="18" t="s">
        <v>57</v>
      </c>
    </row>
    <row r="258" spans="1:15" s="18" customFormat="1" x14ac:dyDescent="0.2">
      <c r="B258" s="2" t="s">
        <v>2</v>
      </c>
      <c r="C258" s="18" t="s">
        <v>58</v>
      </c>
    </row>
    <row r="259" spans="1:15" s="18" customFormat="1" x14ac:dyDescent="0.2">
      <c r="B259" s="2" t="s">
        <v>4</v>
      </c>
      <c r="C259" s="18" t="s">
        <v>5</v>
      </c>
    </row>
    <row r="260" spans="1:15" s="18" customFormat="1" ht="45" x14ac:dyDescent="0.2">
      <c r="A260" s="8" t="s">
        <v>6</v>
      </c>
      <c r="B260" s="9" t="s">
        <v>7</v>
      </c>
      <c r="C260" s="8" t="s">
        <v>8</v>
      </c>
      <c r="D260" s="9" t="s">
        <v>9</v>
      </c>
      <c r="E260" s="9"/>
      <c r="F260" s="9"/>
      <c r="G260" s="8" t="s">
        <v>10</v>
      </c>
      <c r="H260" s="9" t="s">
        <v>11</v>
      </c>
      <c r="I260" s="9"/>
      <c r="J260" s="9"/>
      <c r="K260" s="9"/>
      <c r="L260" s="9" t="s">
        <v>12</v>
      </c>
      <c r="M260" s="9"/>
      <c r="N260" s="9"/>
      <c r="O260" s="9"/>
    </row>
    <row r="261" spans="1:15" s="18" customFormat="1" x14ac:dyDescent="0.2">
      <c r="A261" s="8"/>
      <c r="B261" s="9"/>
      <c r="C261" s="8"/>
      <c r="D261" s="8" t="s">
        <v>13</v>
      </c>
      <c r="E261" s="8" t="s">
        <v>14</v>
      </c>
      <c r="F261" s="8" t="s">
        <v>15</v>
      </c>
      <c r="G261" s="8"/>
      <c r="H261" s="8" t="s">
        <v>16</v>
      </c>
      <c r="I261" s="8" t="s">
        <v>17</v>
      </c>
      <c r="J261" s="8" t="s">
        <v>18</v>
      </c>
      <c r="K261" s="8" t="s">
        <v>19</v>
      </c>
      <c r="L261" s="8" t="s">
        <v>20</v>
      </c>
      <c r="M261" s="8" t="s">
        <v>21</v>
      </c>
      <c r="N261" s="8" t="s">
        <v>22</v>
      </c>
      <c r="O261" s="8" t="s">
        <v>23</v>
      </c>
    </row>
    <row r="262" spans="1:15" s="18" customFormat="1" x14ac:dyDescent="0.2">
      <c r="A262" s="6" t="s">
        <v>24</v>
      </c>
      <c r="B262" s="10" t="s">
        <v>25</v>
      </c>
      <c r="C262" s="6" t="s">
        <v>26</v>
      </c>
      <c r="D262" s="6" t="s">
        <v>27</v>
      </c>
      <c r="E262" s="6" t="s">
        <v>28</v>
      </c>
      <c r="F262" s="6" t="s">
        <v>29</v>
      </c>
      <c r="G262" s="6" t="s">
        <v>30</v>
      </c>
      <c r="H262" s="6" t="s">
        <v>31</v>
      </c>
      <c r="I262" s="6" t="s">
        <v>32</v>
      </c>
      <c r="J262" s="6" t="s">
        <v>33</v>
      </c>
      <c r="K262" s="6" t="s">
        <v>34</v>
      </c>
      <c r="L262" s="6" t="s">
        <v>35</v>
      </c>
      <c r="M262" s="6" t="s">
        <v>36</v>
      </c>
      <c r="N262" s="6" t="s">
        <v>37</v>
      </c>
      <c r="O262" s="6" t="s">
        <v>38</v>
      </c>
    </row>
    <row r="263" spans="1:15" s="18" customFormat="1" x14ac:dyDescent="0.2">
      <c r="A263" s="11"/>
      <c r="B263" s="17" t="s">
        <v>52</v>
      </c>
      <c r="C263" s="65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7"/>
    </row>
    <row r="264" spans="1:15" s="18" customFormat="1" ht="22.5" x14ac:dyDescent="0.2">
      <c r="A264" s="40">
        <v>311</v>
      </c>
      <c r="B264" s="56" t="s">
        <v>71</v>
      </c>
      <c r="C264" s="48" t="s">
        <v>133</v>
      </c>
      <c r="D264" s="15">
        <v>4.5</v>
      </c>
      <c r="E264" s="15">
        <v>5.58</v>
      </c>
      <c r="F264" s="15">
        <v>28.8</v>
      </c>
      <c r="G264" s="15">
        <f t="shared" ref="G264:G266" si="64">SUM(D264*4)+(E264*9)+(F264*4)</f>
        <v>183.42000000000002</v>
      </c>
      <c r="H264" s="15">
        <v>0.2</v>
      </c>
      <c r="I264" s="15">
        <v>0.3</v>
      </c>
      <c r="J264" s="15">
        <v>1.7</v>
      </c>
      <c r="K264" s="15">
        <v>3.4</v>
      </c>
      <c r="L264" s="15">
        <v>24</v>
      </c>
      <c r="M264" s="15">
        <v>8.1999999999999993</v>
      </c>
      <c r="N264" s="15">
        <v>5</v>
      </c>
      <c r="O264" s="15">
        <v>1</v>
      </c>
    </row>
    <row r="265" spans="1:15" s="18" customFormat="1" ht="15.75" customHeight="1" x14ac:dyDescent="0.2">
      <c r="A265" s="40"/>
      <c r="B265" s="56" t="s">
        <v>97</v>
      </c>
      <c r="C265" s="48" t="s">
        <v>50</v>
      </c>
      <c r="D265" s="15">
        <v>2.25</v>
      </c>
      <c r="E265" s="15">
        <v>0.87</v>
      </c>
      <c r="F265" s="15">
        <v>15.27</v>
      </c>
      <c r="G265" s="15">
        <f t="shared" si="64"/>
        <v>77.91</v>
      </c>
      <c r="H265" s="15">
        <v>0.01</v>
      </c>
      <c r="I265" s="15">
        <v>0.32</v>
      </c>
      <c r="J265" s="15">
        <v>29.5</v>
      </c>
      <c r="K265" s="15">
        <v>0.7</v>
      </c>
      <c r="L265" s="15">
        <v>19</v>
      </c>
      <c r="M265" s="15">
        <v>30</v>
      </c>
      <c r="N265" s="15">
        <v>5</v>
      </c>
      <c r="O265" s="15">
        <v>0.6</v>
      </c>
    </row>
    <row r="266" spans="1:15" s="18" customFormat="1" ht="20.25" customHeight="1" x14ac:dyDescent="0.2">
      <c r="A266" s="6">
        <v>686</v>
      </c>
      <c r="B266" s="12" t="s">
        <v>40</v>
      </c>
      <c r="C266" s="20" t="s">
        <v>85</v>
      </c>
      <c r="D266" s="15">
        <v>0.4</v>
      </c>
      <c r="E266" s="15">
        <v>0</v>
      </c>
      <c r="F266" s="15">
        <v>4</v>
      </c>
      <c r="G266" s="15">
        <f t="shared" si="64"/>
        <v>17.600000000000001</v>
      </c>
      <c r="H266" s="15">
        <v>0.06</v>
      </c>
      <c r="I266" s="15">
        <v>0.2</v>
      </c>
      <c r="J266" s="15">
        <v>2.4</v>
      </c>
      <c r="K266" s="15">
        <v>1.6</v>
      </c>
      <c r="L266" s="15">
        <v>5</v>
      </c>
      <c r="M266" s="15">
        <v>8</v>
      </c>
      <c r="N266" s="15">
        <v>4</v>
      </c>
      <c r="O266" s="15">
        <v>1</v>
      </c>
    </row>
    <row r="267" spans="1:15" s="18" customFormat="1" ht="14.25" customHeight="1" x14ac:dyDescent="0.2">
      <c r="A267" s="43" t="s">
        <v>80</v>
      </c>
      <c r="B267" s="41"/>
      <c r="C267" s="23"/>
      <c r="D267" s="16">
        <f t="shared" ref="D267:O267" si="65">SUM(D264:D266)</f>
        <v>7.15</v>
      </c>
      <c r="E267" s="16">
        <f t="shared" si="65"/>
        <v>6.45</v>
      </c>
      <c r="F267" s="16">
        <f t="shared" si="65"/>
        <v>48.07</v>
      </c>
      <c r="G267" s="16">
        <f t="shared" si="65"/>
        <v>278.93000000000006</v>
      </c>
      <c r="H267" s="16">
        <f t="shared" si="65"/>
        <v>0.27</v>
      </c>
      <c r="I267" s="16">
        <f t="shared" si="65"/>
        <v>0.82000000000000006</v>
      </c>
      <c r="J267" s="16">
        <f t="shared" si="65"/>
        <v>33.6</v>
      </c>
      <c r="K267" s="16">
        <f t="shared" si="65"/>
        <v>5.6999999999999993</v>
      </c>
      <c r="L267" s="16">
        <f t="shared" si="65"/>
        <v>48</v>
      </c>
      <c r="M267" s="16">
        <f t="shared" si="65"/>
        <v>46.2</v>
      </c>
      <c r="N267" s="16">
        <f t="shared" si="65"/>
        <v>14</v>
      </c>
      <c r="O267" s="16">
        <f t="shared" si="65"/>
        <v>2.6</v>
      </c>
    </row>
    <row r="268" spans="1:15" s="18" customFormat="1" x14ac:dyDescent="0.2">
      <c r="A268" s="11"/>
      <c r="B268" s="17" t="s">
        <v>41</v>
      </c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4"/>
    </row>
    <row r="269" spans="1:15" s="18" customFormat="1" x14ac:dyDescent="0.2">
      <c r="A269" s="21"/>
      <c r="B269" s="47" t="s">
        <v>75</v>
      </c>
      <c r="C269" s="23" t="s">
        <v>67</v>
      </c>
      <c r="D269" s="16">
        <v>0.32</v>
      </c>
      <c r="E269" s="16">
        <v>0.04</v>
      </c>
      <c r="F269" s="16">
        <v>1.1200000000000001</v>
      </c>
      <c r="G269" s="15">
        <f t="shared" ref="G269:G275" si="66">SUM(D269*4)+(E269*9)+(F269*4)</f>
        <v>6.120000000000001</v>
      </c>
      <c r="H269" s="16">
        <v>0.32</v>
      </c>
      <c r="I269" s="16">
        <v>6</v>
      </c>
      <c r="J269" s="16">
        <v>10</v>
      </c>
      <c r="K269" s="16">
        <v>1.5</v>
      </c>
      <c r="L269" s="16">
        <v>20</v>
      </c>
      <c r="M269" s="16">
        <v>5.2</v>
      </c>
      <c r="N269" s="16">
        <v>1.3</v>
      </c>
      <c r="O269" s="16">
        <v>0.8</v>
      </c>
    </row>
    <row r="270" spans="1:15" s="18" customFormat="1" ht="22.5" x14ac:dyDescent="0.2">
      <c r="A270" s="6">
        <v>139</v>
      </c>
      <c r="B270" s="12" t="s">
        <v>119</v>
      </c>
      <c r="C270" s="20" t="s">
        <v>79</v>
      </c>
      <c r="D270" s="15">
        <v>8</v>
      </c>
      <c r="E270" s="15">
        <v>3.6</v>
      </c>
      <c r="F270" s="15">
        <v>20</v>
      </c>
      <c r="G270" s="15">
        <f t="shared" si="66"/>
        <v>144.4</v>
      </c>
      <c r="H270" s="15">
        <v>0</v>
      </c>
      <c r="I270" s="15">
        <v>14</v>
      </c>
      <c r="J270" s="15">
        <v>1</v>
      </c>
      <c r="K270" s="15">
        <v>0.2</v>
      </c>
      <c r="L270" s="15">
        <v>29</v>
      </c>
      <c r="M270" s="15">
        <v>8.4</v>
      </c>
      <c r="N270" s="15">
        <v>3.4</v>
      </c>
      <c r="O270" s="15">
        <v>2</v>
      </c>
    </row>
    <row r="271" spans="1:15" s="18" customFormat="1" ht="15" customHeight="1" x14ac:dyDescent="0.2">
      <c r="A271" s="6">
        <v>433</v>
      </c>
      <c r="B271" s="47" t="s">
        <v>90</v>
      </c>
      <c r="C271" s="48" t="s">
        <v>106</v>
      </c>
      <c r="D271" s="15">
        <v>10.8</v>
      </c>
      <c r="E271" s="15">
        <v>10.98</v>
      </c>
      <c r="F271" s="15">
        <v>1.2</v>
      </c>
      <c r="G271" s="15">
        <f t="shared" si="66"/>
        <v>146.82000000000002</v>
      </c>
      <c r="H271" s="15">
        <v>0.05</v>
      </c>
      <c r="I271" s="15">
        <v>0.59</v>
      </c>
      <c r="J271" s="15">
        <v>3.7</v>
      </c>
      <c r="K271" s="15">
        <v>2.2999999999999998</v>
      </c>
      <c r="L271" s="15">
        <v>7.5</v>
      </c>
      <c r="M271" s="15">
        <v>3.22</v>
      </c>
      <c r="N271" s="15">
        <v>8.1</v>
      </c>
      <c r="O271" s="15">
        <v>0.55000000000000004</v>
      </c>
    </row>
    <row r="272" spans="1:15" s="18" customFormat="1" ht="15.75" customHeight="1" x14ac:dyDescent="0.2">
      <c r="A272" s="6">
        <v>516</v>
      </c>
      <c r="B272" s="47" t="s">
        <v>43</v>
      </c>
      <c r="C272" s="20" t="s">
        <v>99</v>
      </c>
      <c r="D272" s="15">
        <v>5.41</v>
      </c>
      <c r="E272" s="15">
        <v>0.56999999999999995</v>
      </c>
      <c r="F272" s="15">
        <v>37.18</v>
      </c>
      <c r="G272" s="15">
        <f t="shared" si="66"/>
        <v>175.49</v>
      </c>
      <c r="H272" s="15">
        <v>0.2</v>
      </c>
      <c r="I272" s="15">
        <v>0</v>
      </c>
      <c r="J272" s="15">
        <v>3.6</v>
      </c>
      <c r="K272" s="15">
        <v>1.2</v>
      </c>
      <c r="L272" s="15">
        <v>9.6</v>
      </c>
      <c r="M272" s="15">
        <v>4.24</v>
      </c>
      <c r="N272" s="15">
        <v>7.7</v>
      </c>
      <c r="O272" s="15">
        <v>3</v>
      </c>
    </row>
    <row r="273" spans="1:15" s="18" customFormat="1" ht="15.75" customHeight="1" x14ac:dyDescent="0.2">
      <c r="A273" s="6">
        <v>705</v>
      </c>
      <c r="B273" s="47" t="s">
        <v>122</v>
      </c>
      <c r="C273" s="20" t="s">
        <v>62</v>
      </c>
      <c r="D273" s="15">
        <v>0.2</v>
      </c>
      <c r="E273" s="15">
        <v>0</v>
      </c>
      <c r="F273" s="15">
        <v>35.200000000000003</v>
      </c>
      <c r="G273" s="15">
        <f t="shared" si="66"/>
        <v>141.60000000000002</v>
      </c>
      <c r="H273" s="15">
        <v>0.03</v>
      </c>
      <c r="I273" s="15">
        <v>19</v>
      </c>
      <c r="J273" s="15">
        <v>0</v>
      </c>
      <c r="K273" s="15">
        <v>1.2</v>
      </c>
      <c r="L273" s="15">
        <v>18</v>
      </c>
      <c r="M273" s="15">
        <v>13</v>
      </c>
      <c r="N273" s="15">
        <v>10</v>
      </c>
      <c r="O273" s="15">
        <v>3</v>
      </c>
    </row>
    <row r="274" spans="1:15" s="18" customFormat="1" ht="22.5" x14ac:dyDescent="0.2">
      <c r="A274" s="6"/>
      <c r="B274" s="12" t="s">
        <v>44</v>
      </c>
      <c r="C274" s="20" t="s">
        <v>64</v>
      </c>
      <c r="D274" s="15">
        <v>7.8</v>
      </c>
      <c r="E274" s="15">
        <v>1.8</v>
      </c>
      <c r="F274" s="15">
        <v>24</v>
      </c>
      <c r="G274" s="15">
        <f t="shared" si="66"/>
        <v>143.4</v>
      </c>
      <c r="H274" s="15">
        <v>0.06</v>
      </c>
      <c r="I274" s="15">
        <v>3.8</v>
      </c>
      <c r="J274" s="15">
        <v>2.5</v>
      </c>
      <c r="K274" s="15">
        <v>1.3</v>
      </c>
      <c r="L274" s="15">
        <v>21</v>
      </c>
      <c r="M274" s="15">
        <v>9.5</v>
      </c>
      <c r="N274" s="15">
        <v>2.8</v>
      </c>
      <c r="O274" s="15">
        <v>2</v>
      </c>
    </row>
    <row r="275" spans="1:15" s="18" customFormat="1" ht="18.75" customHeight="1" x14ac:dyDescent="0.2">
      <c r="A275" s="5"/>
      <c r="B275" s="5" t="s">
        <v>55</v>
      </c>
      <c r="C275" s="23" t="s">
        <v>99</v>
      </c>
      <c r="D275" s="15">
        <v>0.6</v>
      </c>
      <c r="E275" s="16">
        <v>0.6</v>
      </c>
      <c r="F275" s="16">
        <v>14.7</v>
      </c>
      <c r="G275" s="15">
        <f t="shared" si="66"/>
        <v>66.599999999999994</v>
      </c>
      <c r="H275" s="15">
        <v>1.7</v>
      </c>
      <c r="I275" s="15">
        <v>10</v>
      </c>
      <c r="J275" s="15">
        <v>0</v>
      </c>
      <c r="K275" s="15">
        <v>1.3</v>
      </c>
      <c r="L275" s="14">
        <v>12</v>
      </c>
      <c r="M275" s="14">
        <v>9</v>
      </c>
      <c r="N275" s="14">
        <v>10</v>
      </c>
      <c r="O275" s="14">
        <v>11</v>
      </c>
    </row>
    <row r="276" spans="1:15" s="18" customFormat="1" x14ac:dyDescent="0.2">
      <c r="A276" s="21" t="s">
        <v>80</v>
      </c>
      <c r="B276" s="12"/>
      <c r="C276" s="23"/>
      <c r="D276" s="16">
        <f t="shared" ref="D276:O276" si="67">SUM(D269:D274)</f>
        <v>32.53</v>
      </c>
      <c r="E276" s="16">
        <f t="shared" si="67"/>
        <v>16.990000000000002</v>
      </c>
      <c r="F276" s="16">
        <f t="shared" si="67"/>
        <v>118.7</v>
      </c>
      <c r="G276" s="16">
        <f t="shared" ref="G276" si="68">SUM(G273:G275)</f>
        <v>351.6</v>
      </c>
      <c r="H276" s="16">
        <f t="shared" si="67"/>
        <v>0.66000000000000014</v>
      </c>
      <c r="I276" s="16">
        <f t="shared" si="67"/>
        <v>43.39</v>
      </c>
      <c r="J276" s="16">
        <f t="shared" si="67"/>
        <v>20.8</v>
      </c>
      <c r="K276" s="16">
        <f t="shared" si="67"/>
        <v>7.7</v>
      </c>
      <c r="L276" s="16">
        <f t="shared" si="67"/>
        <v>105.1</v>
      </c>
      <c r="M276" s="16">
        <f t="shared" si="67"/>
        <v>43.56</v>
      </c>
      <c r="N276" s="16">
        <f t="shared" si="67"/>
        <v>33.299999999999997</v>
      </c>
      <c r="O276" s="16">
        <f t="shared" si="67"/>
        <v>11.35</v>
      </c>
    </row>
    <row r="277" spans="1:15" s="18" customFormat="1" x14ac:dyDescent="0.2">
      <c r="A277" s="11"/>
      <c r="B277" s="17" t="s">
        <v>45</v>
      </c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4"/>
    </row>
    <row r="278" spans="1:15" s="18" customFormat="1" ht="24.75" customHeight="1" x14ac:dyDescent="0.2">
      <c r="A278" s="6">
        <v>342</v>
      </c>
      <c r="B278" s="57" t="s">
        <v>131</v>
      </c>
      <c r="C278" s="48" t="s">
        <v>132</v>
      </c>
      <c r="D278" s="15">
        <v>6.72</v>
      </c>
      <c r="E278" s="15">
        <v>10.78</v>
      </c>
      <c r="F278" s="15">
        <v>1.33</v>
      </c>
      <c r="G278" s="15">
        <f t="shared" ref="G278:G280" si="69">SUM(D278*4)+(E278*9)+(F278*4)</f>
        <v>129.22</v>
      </c>
      <c r="H278" s="15">
        <v>6.4</v>
      </c>
      <c r="I278" s="15">
        <v>0.3</v>
      </c>
      <c r="J278" s="15">
        <v>72.7</v>
      </c>
      <c r="K278" s="15">
        <v>0.4</v>
      </c>
      <c r="L278" s="15">
        <v>9.8000000000000007</v>
      </c>
      <c r="M278" s="15">
        <v>1.51</v>
      </c>
      <c r="N278" s="15">
        <v>2.1</v>
      </c>
      <c r="O278" s="15">
        <v>0.8</v>
      </c>
    </row>
    <row r="279" spans="1:15" s="18" customFormat="1" ht="14.25" customHeight="1" x14ac:dyDescent="0.2">
      <c r="A279" s="40"/>
      <c r="B279" s="56" t="s">
        <v>97</v>
      </c>
      <c r="C279" s="48" t="s">
        <v>50</v>
      </c>
      <c r="D279" s="15">
        <v>2.25</v>
      </c>
      <c r="E279" s="15">
        <v>0.87</v>
      </c>
      <c r="F279" s="15">
        <v>15.42</v>
      </c>
      <c r="G279" s="15">
        <f t="shared" si="69"/>
        <v>78.509999999999991</v>
      </c>
      <c r="H279" s="15">
        <v>0.01</v>
      </c>
      <c r="I279" s="15">
        <v>0.32</v>
      </c>
      <c r="J279" s="15">
        <v>29.5</v>
      </c>
      <c r="K279" s="15">
        <v>0.7</v>
      </c>
      <c r="L279" s="15">
        <v>19</v>
      </c>
      <c r="M279" s="15">
        <v>30</v>
      </c>
      <c r="N279" s="15">
        <v>5</v>
      </c>
      <c r="O279" s="15">
        <v>0.6</v>
      </c>
    </row>
    <row r="280" spans="1:15" s="18" customFormat="1" ht="15.75" customHeight="1" x14ac:dyDescent="0.2">
      <c r="A280" s="6">
        <v>685</v>
      </c>
      <c r="B280" s="47" t="s">
        <v>47</v>
      </c>
      <c r="C280" s="48" t="s">
        <v>62</v>
      </c>
      <c r="D280" s="15">
        <v>0.4</v>
      </c>
      <c r="E280" s="15">
        <v>0</v>
      </c>
      <c r="F280" s="15">
        <v>14.2</v>
      </c>
      <c r="G280" s="15">
        <f t="shared" si="69"/>
        <v>58.4</v>
      </c>
      <c r="H280" s="15">
        <v>15</v>
      </c>
      <c r="I280" s="15">
        <v>90</v>
      </c>
      <c r="J280" s="15">
        <v>0.06</v>
      </c>
      <c r="K280" s="15">
        <v>0</v>
      </c>
      <c r="L280" s="15">
        <v>0</v>
      </c>
      <c r="M280" s="15">
        <v>1.6</v>
      </c>
      <c r="N280" s="15">
        <v>5</v>
      </c>
      <c r="O280" s="15">
        <v>0</v>
      </c>
    </row>
    <row r="281" spans="1:15" s="18" customFormat="1" x14ac:dyDescent="0.2">
      <c r="A281" s="6" t="s">
        <v>80</v>
      </c>
      <c r="B281" s="12"/>
      <c r="C281" s="20"/>
      <c r="D281" s="15">
        <f t="shared" ref="D281:O281" si="70">SUM(D278:D280)</f>
        <v>9.3699999999999992</v>
      </c>
      <c r="E281" s="15">
        <f t="shared" si="70"/>
        <v>11.649999999999999</v>
      </c>
      <c r="F281" s="15">
        <f t="shared" si="70"/>
        <v>30.95</v>
      </c>
      <c r="G281" s="15">
        <f t="shared" si="70"/>
        <v>266.13</v>
      </c>
      <c r="H281" s="15">
        <f t="shared" si="70"/>
        <v>21.41</v>
      </c>
      <c r="I281" s="15">
        <f t="shared" si="70"/>
        <v>90.62</v>
      </c>
      <c r="J281" s="15">
        <f t="shared" si="70"/>
        <v>102.26</v>
      </c>
      <c r="K281" s="15">
        <f t="shared" si="70"/>
        <v>1.1000000000000001</v>
      </c>
      <c r="L281" s="15">
        <f t="shared" si="70"/>
        <v>28.8</v>
      </c>
      <c r="M281" s="15">
        <f t="shared" si="70"/>
        <v>33.11</v>
      </c>
      <c r="N281" s="15">
        <f t="shared" si="70"/>
        <v>12.1</v>
      </c>
      <c r="O281" s="15">
        <f t="shared" si="70"/>
        <v>1.4</v>
      </c>
    </row>
    <row r="282" spans="1:15" s="18" customFormat="1" x14ac:dyDescent="0.2">
      <c r="A282" s="13" t="s">
        <v>80</v>
      </c>
      <c r="B282" s="5"/>
      <c r="C282" s="7"/>
      <c r="D282" s="24">
        <f t="shared" ref="D282:O282" si="71">SUM(D267,D276,D281)</f>
        <v>49.05</v>
      </c>
      <c r="E282" s="24">
        <f t="shared" si="71"/>
        <v>35.090000000000003</v>
      </c>
      <c r="F282" s="24">
        <f t="shared" si="71"/>
        <v>197.72</v>
      </c>
      <c r="G282" s="24">
        <f>SUM(G267+G276+G281)</f>
        <v>896.66000000000008</v>
      </c>
      <c r="H282" s="24">
        <f t="shared" si="71"/>
        <v>22.34</v>
      </c>
      <c r="I282" s="24">
        <f t="shared" si="71"/>
        <v>134.83000000000001</v>
      </c>
      <c r="J282" s="24">
        <f t="shared" si="71"/>
        <v>156.66000000000003</v>
      </c>
      <c r="K282" s="24">
        <f t="shared" si="71"/>
        <v>14.499999999999998</v>
      </c>
      <c r="L282" s="24">
        <f t="shared" si="71"/>
        <v>181.9</v>
      </c>
      <c r="M282" s="24">
        <f t="shared" si="71"/>
        <v>122.87</v>
      </c>
      <c r="N282" s="24">
        <f t="shared" si="71"/>
        <v>59.4</v>
      </c>
      <c r="O282" s="24">
        <f t="shared" si="71"/>
        <v>15.35</v>
      </c>
    </row>
    <row r="283" spans="1:15" s="18" customFormat="1" x14ac:dyDescent="0.2">
      <c r="D283" s="27"/>
    </row>
    <row r="284" spans="1:15" s="18" customFormat="1" x14ac:dyDescent="0.2">
      <c r="C284" s="19"/>
    </row>
    <row r="285" spans="1:15" s="18" customFormat="1" x14ac:dyDescent="0.2">
      <c r="C285" s="19"/>
    </row>
    <row r="286" spans="1:15" s="18" customFormat="1" x14ac:dyDescent="0.2">
      <c r="C286" s="19"/>
    </row>
    <row r="287" spans="1:15" s="18" customFormat="1" x14ac:dyDescent="0.2">
      <c r="C287" s="19"/>
    </row>
    <row r="288" spans="1:15" s="18" customFormat="1" x14ac:dyDescent="0.2">
      <c r="C288" s="19"/>
    </row>
  </sheetData>
  <mergeCells count="31">
    <mergeCell ref="C277:O277"/>
    <mergeCell ref="B2:N3"/>
    <mergeCell ref="C236:O236"/>
    <mergeCell ref="C240:O240"/>
    <mergeCell ref="C249:O249"/>
    <mergeCell ref="C263:O263"/>
    <mergeCell ref="C268:O268"/>
    <mergeCell ref="C185:O185"/>
    <mergeCell ref="C194:O194"/>
    <mergeCell ref="C208:O208"/>
    <mergeCell ref="C213:O213"/>
    <mergeCell ref="C222:O222"/>
    <mergeCell ref="C138:O138"/>
    <mergeCell ref="C152:O152"/>
    <mergeCell ref="C157:O157"/>
    <mergeCell ref="C166:O166"/>
    <mergeCell ref="C69:O69"/>
    <mergeCell ref="C83:O83"/>
    <mergeCell ref="C74:O74"/>
    <mergeCell ref="C180:O180"/>
    <mergeCell ref="C97:O97"/>
    <mergeCell ref="C102:O102"/>
    <mergeCell ref="C111:O111"/>
    <mergeCell ref="C125:O125"/>
    <mergeCell ref="C130:O130"/>
    <mergeCell ref="C54:O54"/>
    <mergeCell ref="C40:O40"/>
    <mergeCell ref="C12:O12"/>
    <mergeCell ref="C17:O17"/>
    <mergeCell ref="C26:O26"/>
    <mergeCell ref="C45:O45"/>
  </mergeCells>
  <phoneticPr fontId="0" type="noConversion"/>
  <pageMargins left="1.1811023622047243" right="0.59055118110236215" top="0.98425196850393704" bottom="0.98425196850393704" header="0.51181102362204722" footer="0.51181102362204722"/>
  <pageSetup paperSize="9" scale="18" orientation="portrait" r:id="rId1"/>
  <headerFooter alignWithMargins="0"/>
  <rowBreaks count="9" manualBreakCount="9">
    <brk id="31" max="65535" man="1"/>
    <brk id="60" max="16383" man="1"/>
    <brk id="88" max="16383" man="1"/>
    <brk id="116" max="16383" man="1"/>
    <brk id="143" max="16383" man="1"/>
    <brk id="171" max="16383" man="1"/>
    <brk id="199" max="16383" man="1"/>
    <brk id="227" max="16383" man="1"/>
    <brk id="2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2020-08-26T10:48:31Z</cp:lastPrinted>
  <dcterms:created xsi:type="dcterms:W3CDTF">2014-07-04T10:30:42Z</dcterms:created>
  <dcterms:modified xsi:type="dcterms:W3CDTF">2020-08-27T08:22:02Z</dcterms:modified>
</cp:coreProperties>
</file>